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9920" windowHeight="6945" activeTab="3"/>
  </bookViews>
  <sheets>
    <sheet name="Index" sheetId="1" r:id="rId1"/>
    <sheet name="Introduction" sheetId="2" r:id="rId2"/>
    <sheet name="Budget at a Glance" sheetId="3" r:id="rId3"/>
    <sheet name="State Plan" sheetId="4" r:id="rId4"/>
    <sheet name="Consolidated Fund" sheetId="5" r:id="rId5"/>
  </sheets>
  <externalReferences>
    <externalReference r:id="rId8"/>
    <externalReference r:id="rId9"/>
    <externalReference r:id="rId10"/>
    <externalReference r:id="rId11"/>
    <externalReference r:id="rId12"/>
  </externalReferences>
  <definedNames>
    <definedName name="__123Graph_D" localSheetId="0" hidden="1">'[2]dem18'!#REF!</definedName>
    <definedName name="__123Graph_D" localSheetId="1" hidden="1">'[2]dem18'!#REF!</definedName>
    <definedName name="__123Graph_D" localSheetId="3" hidden="1">'[2]dem18'!#REF!</definedName>
    <definedName name="__123Graph_D" hidden="1">'[2]dem18'!#REF!</definedName>
    <definedName name="ahcap">'[3]dem2'!$D$563:$L$563</definedName>
    <definedName name="censusrec">'[4]Dem1'!$D$253:$L$253</definedName>
    <definedName name="charged">'[4]Dem1'!$E$7:$G$7</definedName>
    <definedName name="da">'[4]Dem1'!$D$130:$L$130</definedName>
    <definedName name="ee">'[4]Dem1'!$D$359:$L$359</definedName>
    <definedName name="fishcap">'[3]dem2'!$D$574:$L$574</definedName>
    <definedName name="Fishrev">'[3]dem2'!$D$492:$L$492</definedName>
    <definedName name="fwl">'[4]Dem1'!$D$313:$L$313</definedName>
    <definedName name="fwlcap">'[4]Dem1'!$D$387:$L$387</definedName>
    <definedName name="fwlrec">'[4]Dem1'!$D$393:$L$393</definedName>
    <definedName name="housing">#REF!</definedName>
    <definedName name="housingcap">#REF!</definedName>
    <definedName name="justice">'[4]Dem1'!$D$103:$L$103</definedName>
    <definedName name="justicerec">#REF!</definedName>
    <definedName name="lr">'[4]Dem1'!$D$63:$L$63</definedName>
    <definedName name="lrrec" localSheetId="0">'[4]Dem1'!#REF!</definedName>
    <definedName name="lrrec" localSheetId="1">'[4]Dem1'!#REF!</definedName>
    <definedName name="lrrec" localSheetId="3">'[4]Dem1'!#REF!</definedName>
    <definedName name="lrrec">'[4]Dem1'!#REF!</definedName>
    <definedName name="nc">'[4]Dem1'!$D$221:$L$221</definedName>
    <definedName name="ncfund" localSheetId="0">'[4]Dem1'!#REF!</definedName>
    <definedName name="ncfund" localSheetId="1">'[4]Dem1'!#REF!</definedName>
    <definedName name="ncfund" localSheetId="3">'[4]Dem1'!#REF!</definedName>
    <definedName name="ncfund">'[4]Dem1'!#REF!</definedName>
    <definedName name="ncrec">'[4]Dem1'!$D$250:$L$250</definedName>
    <definedName name="ncrec1" localSheetId="0">'[4]Dem1'!#REF!</definedName>
    <definedName name="ncrec1" localSheetId="1">'[4]Dem1'!#REF!</definedName>
    <definedName name="ncrec1" localSheetId="3">'[4]Dem1'!#REF!</definedName>
    <definedName name="ncrec1">'[4]Dem1'!#REF!</definedName>
    <definedName name="np">'[4]Dem1'!$K$389</definedName>
    <definedName name="Nutrition">'[3]dem2'!$D$315:$L$315</definedName>
    <definedName name="oges">#REF!</definedName>
    <definedName name="pension">'[4]Dem1'!$D$114:$L$114</definedName>
    <definedName name="_xlnm.Print_Area" localSheetId="2">'Budget at a Glance'!$A$1:$F$48</definedName>
    <definedName name="_xlnm.Print_Area" localSheetId="0">'Index'!#REF!</definedName>
    <definedName name="_xlnm.Print_Area" localSheetId="1">'Introduction'!$A$1:$F$37</definedName>
    <definedName name="_xlnm.Print_Area" localSheetId="3">'State Plan'!$A$3:$F$103</definedName>
    <definedName name="Print_Area_MI" localSheetId="4">'Consolidated Fund'!$A$2:$F$109</definedName>
    <definedName name="Print_Area_MI" localSheetId="0">'Index'!$A$6:$F$29</definedName>
    <definedName name="Print_Area_MI" localSheetId="1">'Introduction'!$A$1:$F$37</definedName>
    <definedName name="Print_Area_MI" localSheetId="3">'State Plan'!$A$1:$F$104</definedName>
    <definedName name="_xlnm.Print_Titles" localSheetId="2">'Budget at a Glance'!$4:$8</definedName>
    <definedName name="_xlnm.Print_Titles" localSheetId="4">'Consolidated Fund'!$8:$11</definedName>
    <definedName name="_xlnm.Print_Titles" localSheetId="1">'Introduction'!$8:$11</definedName>
    <definedName name="_xlnm.Print_Titles" localSheetId="3">'State Plan'!$8:$8</definedName>
    <definedName name="pw">#REF!</definedName>
    <definedName name="pwcap" localSheetId="0">'[4]Dem1'!#REF!</definedName>
    <definedName name="pwcap" localSheetId="1">'[4]Dem1'!#REF!</definedName>
    <definedName name="pwcap" localSheetId="3">'[4]Dem1'!#REF!</definedName>
    <definedName name="pwcap">'[4]Dem1'!#REF!</definedName>
    <definedName name="rec" localSheetId="0">'[4]Dem1'!#REF!</definedName>
    <definedName name="rec" localSheetId="1">'[4]Dem1'!#REF!</definedName>
    <definedName name="rec" localSheetId="3">'[4]Dem1'!#REF!</definedName>
    <definedName name="rec">'[4]Dem1'!#REF!</definedName>
    <definedName name="rec1" localSheetId="0">'[4]Dem1'!#REF!</definedName>
    <definedName name="rec1" localSheetId="1">'[4]Dem1'!#REF!</definedName>
    <definedName name="rec1" localSheetId="3">'[4]Dem1'!#REF!</definedName>
    <definedName name="rec1">'[4]Dem1'!#REF!</definedName>
    <definedName name="reform">'[4]Dem1'!$D$237:$L$237</definedName>
    <definedName name="scst">'[3]dem2'!$D$162:$L$162</definedName>
    <definedName name="sgs" localSheetId="0">'[4]Dem1'!#REF!</definedName>
    <definedName name="sgs" localSheetId="1">'[4]Dem1'!#REF!</definedName>
    <definedName name="sgs" localSheetId="3">'[4]Dem1'!#REF!</definedName>
    <definedName name="sgs">'[4]Dem1'!#REF!</definedName>
    <definedName name="SocialSecurity">'[3]dem2'!$D$290:$L$290</definedName>
    <definedName name="socialwelfare">'[3]dem2'!$D$356:$L$356</definedName>
    <definedName name="spfrd">'[4]Dem1'!$D$327:$L$327</definedName>
    <definedName name="sss" localSheetId="0">'[4]Dem1'!#REF!</definedName>
    <definedName name="sss" localSheetId="1">'[4]Dem1'!#REF!</definedName>
    <definedName name="sss" localSheetId="3">'[4]Dem1'!#REF!</definedName>
    <definedName name="sss">'[4]Dem1'!#REF!</definedName>
    <definedName name="swc">'[4]Dem1'!$D$76:$L$76</definedName>
    <definedName name="tax">#REF!</definedName>
    <definedName name="udhd">#REF!</definedName>
    <definedName name="urbancap">#REF!</definedName>
    <definedName name="Voted">#REF!</definedName>
    <definedName name="water">#REF!</definedName>
    <definedName name="watercap">#REF!</definedName>
    <definedName name="welfarecap">'[3]dem2'!$D$348:$L$348</definedName>
    <definedName name="Z_239EE218_578E_4317_BEED_14D5D7089E27_.wvu.PrintArea" localSheetId="4" hidden="1">'Consolidated Fund'!$A$2:$F$107</definedName>
    <definedName name="Z_239EE218_578E_4317_BEED_14D5D7089E27_.wvu.PrintArea" localSheetId="0" hidden="1">'Index'!$A$6:$F$29</definedName>
    <definedName name="Z_239EE218_578E_4317_BEED_14D5D7089E27_.wvu.PrintArea" localSheetId="1" hidden="1">'Introduction'!$A$1:$F$37</definedName>
    <definedName name="Z_239EE218_578E_4317_BEED_14D5D7089E27_.wvu.PrintArea" localSheetId="3" hidden="1">'State Plan'!$A$1:$F$104</definedName>
    <definedName name="Z_302A3EA3_AE96_11D5_A646_0050BA3D7AFD_.wvu.PrintArea" localSheetId="4" hidden="1">'Consolidated Fund'!$A$2:$F$107</definedName>
    <definedName name="Z_302A3EA3_AE96_11D5_A646_0050BA3D7AFD_.wvu.PrintArea" localSheetId="0" hidden="1">'Index'!$A$6:$F$29</definedName>
    <definedName name="Z_302A3EA3_AE96_11D5_A646_0050BA3D7AFD_.wvu.PrintArea" localSheetId="1" hidden="1">'Introduction'!$A$1:$F$37</definedName>
    <definedName name="Z_302A3EA3_AE96_11D5_A646_0050BA3D7AFD_.wvu.PrintArea" localSheetId="3" hidden="1">'State Plan'!$A$1:$F$104</definedName>
    <definedName name="Z_36EEA6C1_2547_466F_BDC2_E22725C64733_.wvu.PrintArea" localSheetId="2" hidden="1">'Budget at a Glance'!$A$2:$F$47</definedName>
    <definedName name="Z_36EEA6C1_2547_466F_BDC2_E22725C64733_.wvu.PrintArea" localSheetId="4" hidden="1">'Consolidated Fund'!#REF!</definedName>
    <definedName name="Z_36EEA6C1_2547_466F_BDC2_E22725C64733_.wvu.PrintArea" localSheetId="0" hidden="1">'Index'!#REF!</definedName>
    <definedName name="Z_36EEA6C1_2547_466F_BDC2_E22725C64733_.wvu.PrintArea" localSheetId="1" hidden="1">'Introduction'!$A$1:$F$37</definedName>
    <definedName name="Z_36EEA6C1_2547_466F_BDC2_E22725C64733_.wvu.PrintArea" localSheetId="3" hidden="1">'State Plan'!#REF!</definedName>
    <definedName name="Z_36EEA6C1_2547_466F_BDC2_E22725C64733_.wvu.PrintTitles" localSheetId="2" hidden="1">'Budget at a Glance'!$4:$8</definedName>
    <definedName name="Z_36EEA6C1_2547_466F_BDC2_E22725C64733_.wvu.PrintTitles" localSheetId="4" hidden="1">'Consolidated Fund'!#REF!</definedName>
    <definedName name="Z_36EEA6C1_2547_466F_BDC2_E22725C64733_.wvu.PrintTitles" localSheetId="0" hidden="1">'Index'!#REF!</definedName>
    <definedName name="Z_36EEA6C1_2547_466F_BDC2_E22725C64733_.wvu.PrintTitles" localSheetId="1" hidden="1">'Introduction'!$8:$11</definedName>
    <definedName name="Z_36EEA6C1_2547_466F_BDC2_E22725C64733_.wvu.PrintTitles" localSheetId="3" hidden="1">'State Plan'!#REF!</definedName>
    <definedName name="Z_36EEA6C1_2547_466F_BDC2_E22725C64733_.wvu.Rows" localSheetId="2" hidden="1">'Budget at a Glance'!#REF!</definedName>
    <definedName name="Z_36EEA6C1_2547_466F_BDC2_E22725C64733_.wvu.Rows" localSheetId="4" hidden="1">'Consolidated Fund'!#REF!,'Consolidated Fund'!#REF!</definedName>
    <definedName name="Z_36EEA6C1_2547_466F_BDC2_E22725C64733_.wvu.Rows" localSheetId="0" hidden="1">'Index'!#REF!,'Index'!#REF!</definedName>
    <definedName name="Z_36EEA6C1_2547_466F_BDC2_E22725C64733_.wvu.Rows" localSheetId="1" hidden="1">'Introduction'!$23:$23,'Introduction'!#REF!</definedName>
    <definedName name="Z_36EEA6C1_2547_466F_BDC2_E22725C64733_.wvu.Rows" localSheetId="3" hidden="1">'State Plan'!#REF!,'State Plan'!$1:$1</definedName>
    <definedName name="Z_5FB13CBF_C941_4DD4_8960_C299340D4147_.wvu.PrintTitles" localSheetId="4" hidden="1">'Consolidated Fund'!#REF!</definedName>
    <definedName name="Z_5FB13CBF_C941_4DD4_8960_C299340D4147_.wvu.PrintTitles" localSheetId="0" hidden="1">'Index'!#REF!</definedName>
    <definedName name="Z_5FB13CBF_C941_4DD4_8960_C299340D4147_.wvu.PrintTitles" localSheetId="1" hidden="1">'Introduction'!$8:$11</definedName>
    <definedName name="Z_5FB13CBF_C941_4DD4_8960_C299340D4147_.wvu.PrintTitles" localSheetId="3" hidden="1">'State Plan'!#REF!</definedName>
    <definedName name="Z_7DB28DCE_97DD_4F6D_93F7_C8A48D05C8DC_.wvu.PrintArea" localSheetId="4" hidden="1">'Consolidated Fund'!#REF!</definedName>
    <definedName name="Z_7DB28DCE_97DD_4F6D_93F7_C8A48D05C8DC_.wvu.PrintArea" localSheetId="0" hidden="1">'Index'!#REF!</definedName>
    <definedName name="Z_7DB28DCE_97DD_4F6D_93F7_C8A48D05C8DC_.wvu.PrintArea" localSheetId="1" hidden="1">'Introduction'!#REF!</definedName>
    <definedName name="Z_7DB28DCE_97DD_4F6D_93F7_C8A48D05C8DC_.wvu.PrintArea" localSheetId="3" hidden="1">'State Plan'!$A$3:$D$102</definedName>
    <definedName name="Z_7DB28DCE_97DD_4F6D_93F7_C8A48D05C8DC_.wvu.Rows" localSheetId="4" hidden="1">'Consolidated Fund'!#REF!</definedName>
    <definedName name="Z_7DB28DCE_97DD_4F6D_93F7_C8A48D05C8DC_.wvu.Rows" localSheetId="0" hidden="1">'Index'!#REF!</definedName>
    <definedName name="Z_7DB28DCE_97DD_4F6D_93F7_C8A48D05C8DC_.wvu.Rows" localSheetId="1" hidden="1">'Introduction'!$37:$37</definedName>
    <definedName name="Z_7DB28DCE_97DD_4F6D_93F7_C8A48D05C8DC_.wvu.Rows" localSheetId="3" hidden="1">'State Plan'!#REF!</definedName>
    <definedName name="Z_E65C283C_48EB_4733_B75D_9A6645B26648_.wvu.PrintArea" localSheetId="2" hidden="1">'Budget at a Glance'!$A$2:$F$47</definedName>
    <definedName name="Z_E65C283C_48EB_4733_B75D_9A6645B26648_.wvu.PrintArea" localSheetId="4" hidden="1">'Consolidated Fund'!#REF!</definedName>
    <definedName name="Z_E65C283C_48EB_4733_B75D_9A6645B26648_.wvu.PrintArea" localSheetId="0" hidden="1">'Index'!$A$3:$F$29</definedName>
    <definedName name="Z_E65C283C_48EB_4733_B75D_9A6645B26648_.wvu.PrintArea" localSheetId="1" hidden="1">'Introduction'!#REF!</definedName>
    <definedName name="Z_E65C283C_48EB_4733_B75D_9A6645B26648_.wvu.PrintArea" localSheetId="3" hidden="1">'State Plan'!#REF!</definedName>
    <definedName name="Z_E65C283C_48EB_4733_B75D_9A6645B26648_.wvu.PrintTitles" localSheetId="2" hidden="1">'Budget at a Glance'!$4:$8</definedName>
    <definedName name="Z_E65C283C_48EB_4733_B75D_9A6645B26648_.wvu.PrintTitles" localSheetId="4" hidden="1">'Consolidated Fund'!$8:$8</definedName>
    <definedName name="Z_E65C283C_48EB_4733_B75D_9A6645B26648_.wvu.PrintTitles" localSheetId="0" hidden="1">'Index'!#REF!</definedName>
    <definedName name="Z_E65C283C_48EB_4733_B75D_9A6645B26648_.wvu.PrintTitles" localSheetId="1" hidden="1">'Introduction'!#REF!</definedName>
    <definedName name="Z_E65C283C_48EB_4733_B75D_9A6645B26648_.wvu.PrintTitles" localSheetId="3" hidden="1">'State Plan'!#REF!</definedName>
    <definedName name="Z_E65C283C_48EB_4733_B75D_9A6645B26648_.wvu.Rows" localSheetId="2" hidden="1">'Budget at a Glance'!#REF!</definedName>
    <definedName name="Z_E65C283C_48EB_4733_B75D_9A6645B26648_.wvu.Rows" localSheetId="4" hidden="1">'Consolidated Fund'!#REF!,'Consolidated Fund'!#REF!</definedName>
    <definedName name="Z_E65C283C_48EB_4733_B75D_9A6645B26648_.wvu.Rows" localSheetId="0" hidden="1">'Index'!#REF!,'Index'!#REF!</definedName>
    <definedName name="Z_E65C283C_48EB_4733_B75D_9A6645B26648_.wvu.Rows" localSheetId="1" hidden="1">'Introduction'!$23:$23,'Introduction'!#REF!</definedName>
    <definedName name="Z_E65C283C_48EB_4733_B75D_9A6645B26648_.wvu.Rows" localSheetId="3" hidden="1">'State Plan'!#REF!,'State Plan'!$1:$1</definedName>
    <definedName name="Z_F2F2B1E0_7D19_43DE_8F94_297F3BF3254C_.wvu.PrintArea" localSheetId="2" hidden="1">'Budget at a Glance'!$A$2:$F$47</definedName>
    <definedName name="Z_F2F2B1E0_7D19_43DE_8F94_297F3BF3254C_.wvu.PrintArea" localSheetId="4" hidden="1">'Consolidated Fund'!#REF!</definedName>
    <definedName name="Z_F2F2B1E0_7D19_43DE_8F94_297F3BF3254C_.wvu.PrintArea" localSheetId="0" hidden="1">'Index'!$A$3:$F$29</definedName>
    <definedName name="Z_F2F2B1E0_7D19_43DE_8F94_297F3BF3254C_.wvu.PrintArea" localSheetId="1" hidden="1">'Introduction'!#REF!</definedName>
    <definedName name="Z_F2F2B1E0_7D19_43DE_8F94_297F3BF3254C_.wvu.PrintArea" localSheetId="3" hidden="1">'State Plan'!#REF!</definedName>
    <definedName name="Z_F2F2B1E0_7D19_43DE_8F94_297F3BF3254C_.wvu.PrintTitles" localSheetId="2" hidden="1">'Budget at a Glance'!$4:$8</definedName>
    <definedName name="Z_F2F2B1E0_7D19_43DE_8F94_297F3BF3254C_.wvu.PrintTitles" localSheetId="4" hidden="1">'Consolidated Fund'!$8:$8</definedName>
    <definedName name="Z_F2F2B1E0_7D19_43DE_8F94_297F3BF3254C_.wvu.PrintTitles" localSheetId="0" hidden="1">'Index'!#REF!</definedName>
    <definedName name="Z_F2F2B1E0_7D19_43DE_8F94_297F3BF3254C_.wvu.PrintTitles" localSheetId="1" hidden="1">'Introduction'!#REF!</definedName>
    <definedName name="Z_F2F2B1E0_7D19_43DE_8F94_297F3BF3254C_.wvu.PrintTitles" localSheetId="3" hidden="1">'State Plan'!#REF!</definedName>
    <definedName name="Z_F2F2B1E0_7D19_43DE_8F94_297F3BF3254C_.wvu.Rows" localSheetId="2" hidden="1">'Budget at a Glance'!#REF!</definedName>
    <definedName name="Z_F2F2B1E0_7D19_43DE_8F94_297F3BF3254C_.wvu.Rows" localSheetId="4" hidden="1">'Consolidated Fund'!#REF!,'Consolidated Fund'!#REF!</definedName>
    <definedName name="Z_F2F2B1E0_7D19_43DE_8F94_297F3BF3254C_.wvu.Rows" localSheetId="0" hidden="1">'Index'!#REF!,'Index'!#REF!</definedName>
    <definedName name="Z_F2F2B1E0_7D19_43DE_8F94_297F3BF3254C_.wvu.Rows" localSheetId="1" hidden="1">'Introduction'!$23:$23,'Introduction'!#REF!</definedName>
    <definedName name="Z_F2F2B1E0_7D19_43DE_8F94_297F3BF3254C_.wvu.Rows" localSheetId="3" hidden="1">'State Plan'!#REF!,'State Plan'!$1:$1</definedName>
    <definedName name="Z_F8ADACC1_164E_11D6_B603_000021DAEEA2_.wvu.PrintArea" localSheetId="4" hidden="1">'Consolidated Fund'!$A$2:$F$107</definedName>
    <definedName name="Z_F8ADACC1_164E_11D6_B603_000021DAEEA2_.wvu.PrintArea" localSheetId="0" hidden="1">'Index'!$A$6:$F$29</definedName>
    <definedName name="Z_F8ADACC1_164E_11D6_B603_000021DAEEA2_.wvu.PrintArea" localSheetId="1" hidden="1">'Introduction'!$A$1:$F$37</definedName>
    <definedName name="Z_F8ADACC1_164E_11D6_B603_000021DAEEA2_.wvu.PrintArea" localSheetId="3" hidden="1">'State Plan'!$A$1:$F$104</definedName>
  </definedNames>
  <calcPr fullCalcOnLoad="1"/>
</workbook>
</file>

<file path=xl/comments3.xml><?xml version="1.0" encoding="utf-8"?>
<comments xmlns="http://schemas.openxmlformats.org/spreadsheetml/2006/main">
  <authors>
    <author>lenovo</author>
    <author>sonam</author>
  </authors>
  <commentList>
    <comment ref="F13" authorId="0">
      <text>
        <r>
          <rPr>
            <b/>
            <sz val="9"/>
            <rFont val="Tahoma"/>
            <family val="2"/>
          </rPr>
          <t>lenovo:</t>
        </r>
        <r>
          <rPr>
            <sz val="9"/>
            <rFont val="Tahoma"/>
            <family val="2"/>
          </rPr>
          <t xml:space="preserve">
including ARM of Rs 15.78 cr</t>
        </r>
      </text>
    </comment>
    <comment ref="F41" authorId="1">
      <text>
        <r>
          <rPr>
            <b/>
            <sz val="9"/>
            <rFont val="Tahoma"/>
            <family val="2"/>
          </rPr>
          <t>sonam:</t>
        </r>
        <r>
          <rPr>
            <sz val="9"/>
            <rFont val="Tahoma"/>
            <family val="2"/>
          </rPr>
          <t xml:space="preserve">
SBICap taken over by HUDCO and guarantee now stands at Rs 131.00 cr</t>
        </r>
      </text>
    </comment>
  </commentList>
</comments>
</file>

<file path=xl/sharedStrings.xml><?xml version="1.0" encoding="utf-8"?>
<sst xmlns="http://schemas.openxmlformats.org/spreadsheetml/2006/main" count="377" uniqueCount="304">
  <si>
    <t>I  N  D  E  X</t>
  </si>
  <si>
    <t>Sl. No.</t>
  </si>
  <si>
    <t>C o n t e n t s</t>
  </si>
  <si>
    <t>Page No.</t>
  </si>
  <si>
    <t xml:space="preserve"> 1.</t>
  </si>
  <si>
    <t>Introduction - General Financial Position</t>
  </si>
  <si>
    <t>Budget at a Glance</t>
  </si>
  <si>
    <t>State Annual Plan - Allocation</t>
  </si>
  <si>
    <t>Consolidated Fund - Revenue Receipts</t>
  </si>
  <si>
    <t>Consolidated Fund - Capital Receipts &amp; Revenue Disbursements</t>
  </si>
  <si>
    <t>Consolidated Fund - Capital Disbursements</t>
  </si>
  <si>
    <t>ANNUAL BUDGET - 2013-14</t>
  </si>
  <si>
    <t>Introduction :</t>
  </si>
  <si>
    <t xml:space="preserve">    The Annual  Financial  Statement, as  required under Article 202(1) of  the Constitution of India has been prepared according to the Heads of Classification of Accounts prescribed by the Ministry of Finance, Government of India in consultation  with the Comptroller and Auditor General of India in terms of Article 150 of  the Constitution of India. The statement shows the estimated receipts and expenditure of the Government of Sikkim for the Financial Year 2013-14. The details of the estimates of receipts under the various Major/Minor heads, Sub-Heads and Object Heads have been prepared in the form of "Estimates of Receipts" and the details of gross expenditure under the various Major/Minor heads, Sub-heads and Object Heads have been prepared in the form of "Demands for Grants". </t>
  </si>
  <si>
    <t xml:space="preserve">    The General Financial Position of the State Government on the basis of  (a) accounts for the year 2011-12 (b) the Budget/Revised Estimate  for the year 2012-13 and (c) Budget Estimate for the year 2013-14 is summarised below :-</t>
  </si>
  <si>
    <t>(In Thousands of Rupees)</t>
  </si>
  <si>
    <t xml:space="preserve">Actual </t>
  </si>
  <si>
    <t xml:space="preserve">Budget </t>
  </si>
  <si>
    <t>Revised</t>
  </si>
  <si>
    <t>Particulars</t>
  </si>
  <si>
    <t>Estimate</t>
  </si>
  <si>
    <t>2011-12</t>
  </si>
  <si>
    <t>2012-13</t>
  </si>
  <si>
    <t>2013-14</t>
  </si>
  <si>
    <t xml:space="preserve">  I.</t>
  </si>
  <si>
    <t xml:space="preserve"> Consolidated Fund:</t>
  </si>
  <si>
    <t xml:space="preserve">  1.</t>
  </si>
  <si>
    <t xml:space="preserve"> Revenue Receipts</t>
  </si>
  <si>
    <t xml:space="preserve">  2.</t>
  </si>
  <si>
    <t xml:space="preserve"> Expenditure met from Revenue</t>
  </si>
  <si>
    <t xml:space="preserve">  3.</t>
  </si>
  <si>
    <t xml:space="preserve"> Surplus on Revenue Account</t>
  </si>
  <si>
    <t xml:space="preserve">  4.</t>
  </si>
  <si>
    <t xml:space="preserve"> Capital Receipts</t>
  </si>
  <si>
    <t xml:space="preserve">  5.</t>
  </si>
  <si>
    <t xml:space="preserve"> Expenditure met from Capital </t>
  </si>
  <si>
    <t xml:space="preserve"> including loans and advances</t>
  </si>
  <si>
    <t xml:space="preserve">  6.</t>
  </si>
  <si>
    <t xml:space="preserve"> Deficit on Capital Account</t>
  </si>
  <si>
    <t xml:space="preserve"> Total - Consolidated Fund (Net)</t>
  </si>
  <si>
    <t xml:space="preserve"> II. </t>
  </si>
  <si>
    <t xml:space="preserve"> Contingency Fund:</t>
  </si>
  <si>
    <t xml:space="preserve"> Receipts</t>
  </si>
  <si>
    <t xml:space="preserve"> Disbursements</t>
  </si>
  <si>
    <t xml:space="preserve"> Total - Contingency Fund 
 (Net)</t>
  </si>
  <si>
    <t>III.</t>
  </si>
  <si>
    <t xml:space="preserve"> Public Accounts:</t>
  </si>
  <si>
    <t xml:space="preserve"> Total - Public Accounts  
 (Net)</t>
  </si>
  <si>
    <t xml:space="preserve"> Grand Total  ( I + II + III )</t>
  </si>
  <si>
    <t xml:space="preserve"> Opening Balance</t>
  </si>
  <si>
    <t xml:space="preserve"> </t>
  </si>
  <si>
    <t xml:space="preserve"> Closing Balance</t>
  </si>
  <si>
    <t>SIKKIM BUDGET 2013-14</t>
  </si>
  <si>
    <t xml:space="preserve"> STATE  PLAN </t>
  </si>
  <si>
    <r>
      <t>The State's Annual Plan 2013-14 has been projected at</t>
    </r>
    <r>
      <rPr>
        <sz val="11"/>
        <rFont val="Rupee Foradian"/>
        <family val="2"/>
      </rPr>
      <t xml:space="preserve"> `</t>
    </r>
    <r>
      <rPr>
        <sz val="11"/>
        <rFont val="Times New Roman"/>
        <family val="1"/>
      </rPr>
      <t>2060.00 crore. The Sectoral Outlays of the Plan are given in the table below :-</t>
    </r>
  </si>
  <si>
    <t>I.</t>
  </si>
  <si>
    <t>AGRICULTURE AND ALLIED SERVICES</t>
  </si>
  <si>
    <t>Crop Husbandry</t>
  </si>
  <si>
    <t>Soil and Water Conservation</t>
  </si>
  <si>
    <t xml:space="preserve">Animal Husbandry </t>
  </si>
  <si>
    <t>Dairy Development</t>
  </si>
  <si>
    <t>Fisheries</t>
  </si>
  <si>
    <t>Forestry &amp; Wild Life</t>
  </si>
  <si>
    <t>Co-operation</t>
  </si>
  <si>
    <t>TOTAL: I- AGRICULTURE &amp; ALLIED SERVICES</t>
  </si>
  <si>
    <t>II.</t>
  </si>
  <si>
    <t>RURAL DEVELOPMENT</t>
  </si>
  <si>
    <t>Special Programme for Rural Development</t>
  </si>
  <si>
    <t>Rural Employment</t>
  </si>
  <si>
    <t>Rural Roads and Bridges</t>
  </si>
  <si>
    <t>DRDA Administration</t>
  </si>
  <si>
    <t>Indira Awaas Yojana</t>
  </si>
  <si>
    <t>Others Rural Development Programmes</t>
  </si>
  <si>
    <t xml:space="preserve">          TOTAL: II- RURAL DEVELOPMENT</t>
  </si>
  <si>
    <t>SPECIAL AREA PROGRAMME</t>
  </si>
  <si>
    <t>Border Area Development Programme</t>
  </si>
  <si>
    <t>Backward Region Grant Fund</t>
  </si>
  <si>
    <t>Grants under proviso to Article 275 (1)</t>
  </si>
  <si>
    <t>Special Central Assistance to Tribal Sub-Plan</t>
  </si>
  <si>
    <t xml:space="preserve">          TOTAL: III SPECIAL AREA PROGRAMME </t>
  </si>
  <si>
    <t>IV.</t>
  </si>
  <si>
    <t>IRRIGATION AND FLOOD CONTROL</t>
  </si>
  <si>
    <t>Minor Irrigation</t>
  </si>
  <si>
    <t>Accelerated Irrigation Benefit Programme</t>
  </si>
  <si>
    <t xml:space="preserve">     TOTAL : IV- IRRIGATION AND FLOOD CONTROL</t>
  </si>
  <si>
    <t xml:space="preserve">V. </t>
  </si>
  <si>
    <t>ENERGY</t>
  </si>
  <si>
    <t>Power</t>
  </si>
  <si>
    <t xml:space="preserve">          TOTAL: V- ENERGY</t>
  </si>
  <si>
    <t>VI.</t>
  </si>
  <si>
    <t>INDUSTRY AND MINERALS</t>
  </si>
  <si>
    <t>Village &amp; Small Industries</t>
  </si>
  <si>
    <t>Industries (Other than VSSI)</t>
  </si>
  <si>
    <t>Mining</t>
  </si>
  <si>
    <t xml:space="preserve">          TOTAL: VI- INDUSTRY AND MINERALS</t>
  </si>
  <si>
    <t>VII.</t>
  </si>
  <si>
    <t>TRANSPORT</t>
  </si>
  <si>
    <t>Roads &amp; Bridges</t>
  </si>
  <si>
    <t>Road Transport</t>
  </si>
  <si>
    <t xml:space="preserve">          TOTAL: VII- TRANSPORT</t>
  </si>
  <si>
    <t>VIII</t>
  </si>
  <si>
    <t>COMMUNICATIONS</t>
  </si>
  <si>
    <t>Information Technology</t>
  </si>
  <si>
    <t>TOTAL: VIII- COMMUNICATIONS</t>
  </si>
  <si>
    <t>IX.</t>
  </si>
  <si>
    <t>SCIENCE, TECHNOLOGY AND ENVIRONMENT</t>
  </si>
  <si>
    <t>Scientific Research (S &amp; T)</t>
  </si>
  <si>
    <t>Ecology &amp; Environment</t>
  </si>
  <si>
    <t>TOTAL :IX-  SCIENCE, TECHNOLOGY AND ENVIRONMENT</t>
  </si>
  <si>
    <t>X.</t>
  </si>
  <si>
    <t>GENERAL ECONOMIC SERVICES</t>
  </si>
  <si>
    <t>Secretariat Economic Services</t>
  </si>
  <si>
    <t>Tourism</t>
  </si>
  <si>
    <t>Survey &amp; Statistics</t>
  </si>
  <si>
    <t>Civil Supplies</t>
  </si>
  <si>
    <t xml:space="preserve">          TOTAL X- GENERAL ECONOMIC SERVICES</t>
  </si>
  <si>
    <t>XI</t>
  </si>
  <si>
    <t>SOCIAL SERVICES</t>
  </si>
  <si>
    <t>General Education</t>
  </si>
  <si>
    <t>Sports &amp; Youth Services</t>
  </si>
  <si>
    <t>Art &amp; Culture</t>
  </si>
  <si>
    <t>Medical &amp; Public Health</t>
  </si>
  <si>
    <t>Water Supply &amp; Sanitation</t>
  </si>
  <si>
    <t xml:space="preserve">Housing </t>
  </si>
  <si>
    <t xml:space="preserve">Urban Development </t>
  </si>
  <si>
    <t>Information and Publicity</t>
  </si>
  <si>
    <t>Welfare of SC/ST &amp; Other Backward Classes</t>
  </si>
  <si>
    <t>Labour and Labour Welfare</t>
  </si>
  <si>
    <t>Social Security &amp; Welfare</t>
  </si>
  <si>
    <t>Women &amp; Child Welfare</t>
  </si>
  <si>
    <t>Nutrition</t>
  </si>
  <si>
    <t>Relief on Natural Calamity</t>
  </si>
  <si>
    <t>TOTAL : XI- SOCIAL SERVICES</t>
  </si>
  <si>
    <t>XII.</t>
  </si>
  <si>
    <t>GENERAL SERVICES</t>
  </si>
  <si>
    <t>Stationery &amp; Printing</t>
  </si>
  <si>
    <t>Public Works</t>
  </si>
  <si>
    <t>Other Administration Services</t>
  </si>
  <si>
    <t>TOTAL   XII- GENERAL SERVICES</t>
  </si>
  <si>
    <t xml:space="preserve">GRAND TOTAL </t>
  </si>
  <si>
    <t>Note:</t>
  </si>
  <si>
    <r>
      <t xml:space="preserve">The above Plan allocation of </t>
    </r>
    <r>
      <rPr>
        <b/>
        <sz val="11"/>
        <rFont val="Rupee Foradian"/>
        <family val="2"/>
      </rPr>
      <t xml:space="preserve">` </t>
    </r>
    <r>
      <rPr>
        <b/>
        <sz val="11"/>
        <rFont val="Times New Roman"/>
        <family val="1"/>
      </rPr>
      <t xml:space="preserve">2210.00 crore also includes the allocation of </t>
    </r>
    <r>
      <rPr>
        <b/>
        <sz val="11"/>
        <rFont val="Rupee Foradian"/>
        <family val="2"/>
      </rPr>
      <t>`</t>
    </r>
    <r>
      <rPr>
        <b/>
        <sz val="11"/>
        <rFont val="Times New Roman"/>
        <family val="1"/>
      </rPr>
      <t xml:space="preserve"> 150.00 crore received from Govt. of India as incentive for the reduction of Infant Mortality Rate </t>
    </r>
  </si>
  <si>
    <t>In addition to above, the following allocations has also been included under State Plan:-</t>
  </si>
  <si>
    <t>Centrally Sponsored Schemes</t>
  </si>
  <si>
    <t>Spillover provision of the last financial year</t>
  </si>
  <si>
    <t>Suspense accounts</t>
  </si>
  <si>
    <t xml:space="preserve">TOTAL </t>
  </si>
  <si>
    <t>CONSOLIDATED FUND</t>
  </si>
  <si>
    <t xml:space="preserve">              The position of the Consolidated Fund of the State on the basis of (a) accounts for the year 2011-12 (b) Budget  Estimate/Revised Estimate for the year 2012-13 and (c) Budget Estimates for the year 2013-14 is summarised below :</t>
  </si>
  <si>
    <t>In Thousands of Rupees</t>
  </si>
  <si>
    <t>CONSOLIDATED  FUND</t>
  </si>
  <si>
    <t>REVENUE RECEIPTS</t>
  </si>
  <si>
    <t>A.</t>
  </si>
  <si>
    <t>TAX REVENUE</t>
  </si>
  <si>
    <t>(a)</t>
  </si>
  <si>
    <t>Taxes on Income &amp; Expenditure</t>
  </si>
  <si>
    <t>(b)</t>
  </si>
  <si>
    <t xml:space="preserve">Taxes on property &amp; Capital </t>
  </si>
  <si>
    <t>Transactions</t>
  </si>
  <si>
    <t>(c )</t>
  </si>
  <si>
    <t>Taxes on Commodities &amp; 
Services</t>
  </si>
  <si>
    <t xml:space="preserve">                   TOTAL A -TAX REVENUE</t>
  </si>
  <si>
    <t>B.</t>
  </si>
  <si>
    <t>NON - TAX REVENUE</t>
  </si>
  <si>
    <t>Interest Receipts, Dividends &amp; Profits</t>
  </si>
  <si>
    <t>(c)</t>
  </si>
  <si>
    <t>Other Non-Tax-Revenue</t>
  </si>
  <si>
    <t>(i)</t>
  </si>
  <si>
    <t>General Services</t>
  </si>
  <si>
    <t>(ii)</t>
  </si>
  <si>
    <t>Social Services</t>
  </si>
  <si>
    <t>(iii)</t>
  </si>
  <si>
    <t>Economic Services</t>
  </si>
  <si>
    <t>Total-Other Non-Tax Revenue</t>
  </si>
  <si>
    <t xml:space="preserve">               TOTAL B-NON-TAX REVENUE</t>
  </si>
  <si>
    <t>C.</t>
  </si>
  <si>
    <t>GRANTS-IN-AID &amp; CONTRIBUTIONS</t>
  </si>
  <si>
    <t>Grants-in-aid from Central Govt.</t>
  </si>
  <si>
    <t>TOTAL C - GRANTS-IN-AID &amp; CONTRIBUTIONS</t>
  </si>
  <si>
    <t xml:space="preserve">                   TOTAL-REVENUE RECEIPTS</t>
  </si>
  <si>
    <t>CAPITAL RECEIPTS</t>
  </si>
  <si>
    <t>Miscellaneous Capital Receipt</t>
  </si>
  <si>
    <t>Internal Debt of the State Govt.</t>
  </si>
  <si>
    <t>Loans &amp; Advances from the -</t>
  </si>
  <si>
    <t>Central Government</t>
  </si>
  <si>
    <t>Recovery of Loans &amp; Advances -</t>
  </si>
  <si>
    <t>given by the State Government</t>
  </si>
  <si>
    <t xml:space="preserve">                   TOTAL-CAPITAL RECEIPTS</t>
  </si>
  <si>
    <t>TOTAL RECEIPTS - CONSOLIDATED FUND</t>
  </si>
  <si>
    <t>EXPENDITURE  MET  FROM  REVENUE</t>
  </si>
  <si>
    <t>Organs of State</t>
  </si>
  <si>
    <t>Fiscal Services</t>
  </si>
  <si>
    <t>Collection of Taxes on Income  &amp;  Expenditure</t>
  </si>
  <si>
    <t xml:space="preserve">Collection of Taxes on Property </t>
  </si>
  <si>
    <t>and Capital Transactions</t>
  </si>
  <si>
    <t>Collection of Taxes on Commodities &amp; Services</t>
  </si>
  <si>
    <t xml:space="preserve">     TOTAL (b) - Fiscal Services</t>
  </si>
  <si>
    <t>Interest payments &amp; servicing of Debt</t>
  </si>
  <si>
    <t>(d)</t>
  </si>
  <si>
    <t>Administrative Services</t>
  </si>
  <si>
    <t>(e)</t>
  </si>
  <si>
    <t>Pension and Miscellaneous General Services</t>
  </si>
  <si>
    <t xml:space="preserve">                TOTAL -A GENERAL SERVICES</t>
  </si>
  <si>
    <t>B</t>
  </si>
  <si>
    <t>Education, Sports, Art &amp; Culture</t>
  </si>
  <si>
    <t>Health and Family Welfare</t>
  </si>
  <si>
    <t>Water Supply, Sanitation, Housing and Urban Development</t>
  </si>
  <si>
    <t>Information &amp; Publicity</t>
  </si>
  <si>
    <t>Welfare of Schedule Castes/
Tribes and Other Backward Classes</t>
  </si>
  <si>
    <t>(f)</t>
  </si>
  <si>
    <t>(g)</t>
  </si>
  <si>
    <t>Social Welfare &amp; Nutrition</t>
  </si>
  <si>
    <t>(h)</t>
  </si>
  <si>
    <t>Others</t>
  </si>
  <si>
    <t xml:space="preserve">             TOTAL - B  SOCIAL SERVICES</t>
  </si>
  <si>
    <t>C</t>
  </si>
  <si>
    <t>ECONOMIC SERVICES</t>
  </si>
  <si>
    <t>Agriculture &amp; Allied Activities</t>
  </si>
  <si>
    <t>Rural Development</t>
  </si>
  <si>
    <t>Special Area Programme</t>
  </si>
  <si>
    <t>Irrigation &amp; Flood Control</t>
  </si>
  <si>
    <t>Energy</t>
  </si>
  <si>
    <t>Industry &amp; Minerals</t>
  </si>
  <si>
    <t>Transport</t>
  </si>
  <si>
    <t>Science Technology &amp; Environment</t>
  </si>
  <si>
    <t>(j)</t>
  </si>
  <si>
    <t>General Economic Services</t>
  </si>
  <si>
    <t xml:space="preserve">                    TOTAL-C ECONOMIC SERVICES</t>
  </si>
  <si>
    <t>D</t>
  </si>
  <si>
    <t>GRANTS-IN-AID AND CONTRIBUTIONS</t>
  </si>
  <si>
    <t xml:space="preserve">  TOTAL-REVENUE EXPENDITURE</t>
  </si>
  <si>
    <t xml:space="preserve">  DISBURSEMENT  ON  CAPITAL  ACCOUNTS</t>
  </si>
  <si>
    <t>A</t>
  </si>
  <si>
    <t>Capital account of General Services</t>
  </si>
  <si>
    <t>Capital account of Social Services</t>
  </si>
  <si>
    <t>Capital account of Economic Services</t>
  </si>
  <si>
    <t>TOTAL-CAPITAL EXPENDITURE</t>
  </si>
  <si>
    <t>E</t>
  </si>
  <si>
    <t>PUBLIC DEBT</t>
  </si>
  <si>
    <t>Internal debt of State Government</t>
  </si>
  <si>
    <t>Loans and Advances from the Central Government</t>
  </si>
  <si>
    <t xml:space="preserve">   TOTAL-E PUBLIC DEBT</t>
  </si>
  <si>
    <t xml:space="preserve">F </t>
  </si>
  <si>
    <t>LOANS AND ADVANCES</t>
  </si>
  <si>
    <t xml:space="preserve">H </t>
  </si>
  <si>
    <t xml:space="preserve">TRANSFER TO CONTINGENCY </t>
  </si>
  <si>
    <t>-</t>
  </si>
  <si>
    <t>TOTAL EXPENDITURE MET FROM CONSOLIDATED FUND</t>
  </si>
  <si>
    <t xml:space="preserve">             The details of the  Actuals  2011-12, Budget / Revised  Estimate for 2012-13 and the Budget Estimate  for  2013-14 under the   respective  Sectors and the Major Heads have been given in the Annual Financial Statement, the Estimate of Receipts and the Demands for Grants. </t>
  </si>
  <si>
    <t>BUDGET AT A GLANCE- 2013-14</t>
  </si>
  <si>
    <t xml:space="preserve"> ( In Lakhs of Rupees)</t>
  </si>
  <si>
    <t xml:space="preserve">Sl No </t>
  </si>
  <si>
    <t>Items</t>
  </si>
  <si>
    <t>A)</t>
  </si>
  <si>
    <t xml:space="preserve">Tax Revenue </t>
  </si>
  <si>
    <t>As % of GSDP</t>
  </si>
  <si>
    <t>B)</t>
  </si>
  <si>
    <t>Non Tax Revenue</t>
  </si>
  <si>
    <t xml:space="preserve">Minus expenditure on lottery </t>
  </si>
  <si>
    <t>Net Non Tax Revenue</t>
  </si>
  <si>
    <t>C)</t>
  </si>
  <si>
    <t>Transfers from the Centre</t>
  </si>
  <si>
    <t>I)</t>
  </si>
  <si>
    <t>Share of Central Taxes</t>
  </si>
  <si>
    <t>II)</t>
  </si>
  <si>
    <t xml:space="preserve">Grant in aid from the Central Govt. </t>
  </si>
  <si>
    <t>Of which Non-Plan Grant</t>
  </si>
  <si>
    <t>D)</t>
  </si>
  <si>
    <t>Total Revenue Receipts (A+B+C)</t>
  </si>
  <si>
    <t>E)</t>
  </si>
  <si>
    <t>Non-Plan Revenue Expenditure</t>
  </si>
  <si>
    <t>Of which Salary (including grants to PRIs for Salaries to teachers)</t>
  </si>
  <si>
    <t>Interest Payments</t>
  </si>
  <si>
    <t>III)</t>
  </si>
  <si>
    <t>Pension</t>
  </si>
  <si>
    <t>IV)</t>
  </si>
  <si>
    <t>Other NPRE {E-(I+II+III)}</t>
  </si>
  <si>
    <t>F)</t>
  </si>
  <si>
    <t>Plan Revenue Expenditure</t>
  </si>
  <si>
    <t>G)</t>
  </si>
  <si>
    <t>Total Revenue Expenditure (E+F)</t>
  </si>
  <si>
    <t>Of which Total Salary (including Salaries under Plan and Non-Plan)</t>
  </si>
  <si>
    <t>H)</t>
  </si>
  <si>
    <t>Revenue Surplus (D-G)</t>
  </si>
  <si>
    <t>Primary Revenue Surplus (H+ E II)</t>
  </si>
  <si>
    <t>J)</t>
  </si>
  <si>
    <t>Recovery of Loan and advances</t>
  </si>
  <si>
    <t>k)</t>
  </si>
  <si>
    <t>Capital Receipts</t>
  </si>
  <si>
    <t>L)</t>
  </si>
  <si>
    <t>Capital Expenditure</t>
  </si>
  <si>
    <t>M)</t>
  </si>
  <si>
    <t>Disbursement of Loans and Advances</t>
  </si>
  <si>
    <t>N)</t>
  </si>
  <si>
    <t>Fiscal Deficit</t>
  </si>
  <si>
    <t>O)</t>
  </si>
  <si>
    <t xml:space="preserve">Debt and Other obligations as on 31st March </t>
  </si>
  <si>
    <t>P)</t>
  </si>
  <si>
    <t>Guarantees outstanding ( Guarantee given by the State Government)</t>
  </si>
  <si>
    <t>Q)</t>
  </si>
  <si>
    <t>Consolidated Debt (Debt+ 
Guarantee)</t>
  </si>
  <si>
    <t xml:space="preserve">         1) GSDP for 2013-14 (BE) has been estimated based on the Report of the 13th Finance 
               Commission </t>
  </si>
  <si>
    <t xml:space="preserve">         2) Revenue Expenditure is inclusive of Lottery Expenditure</t>
  </si>
  <si>
    <t xml:space="preserve">         3) Percentages indicated are as per the latest GSDP figures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</si>
</sst>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
    <numFmt numFmtId="166" formatCode="0_)"/>
  </numFmts>
  <fonts count="46">
    <font>
      <sz val="10"/>
      <name val="Courier"/>
      <family val="0"/>
    </font>
    <font>
      <sz val="11"/>
      <color indexed="8"/>
      <name val="Times New Roman"/>
      <family val="2"/>
    </font>
    <font>
      <b/>
      <sz val="11"/>
      <name val="Times New Roman"/>
      <family val="1"/>
    </font>
    <font>
      <sz val="11"/>
      <name val="Times New Roman"/>
      <family val="1"/>
    </font>
    <font>
      <b/>
      <i/>
      <sz val="11"/>
      <name val="Times New Roman"/>
      <family val="1"/>
    </font>
    <font>
      <i/>
      <sz val="11"/>
      <name val="Times New Roman"/>
      <family val="1"/>
    </font>
    <font>
      <sz val="10"/>
      <name val="Arial"/>
      <family val="2"/>
    </font>
    <font>
      <sz val="11"/>
      <name val="Rupee Foradian"/>
      <family val="2"/>
    </font>
    <font>
      <b/>
      <u val="single"/>
      <sz val="11"/>
      <name val="Times New Roman"/>
      <family val="1"/>
    </font>
    <font>
      <b/>
      <sz val="11"/>
      <name val="Rupee Foradian"/>
      <family val="2"/>
    </font>
    <font>
      <b/>
      <sz val="9"/>
      <name val="Tahoma"/>
      <family val="2"/>
    </font>
    <font>
      <sz val="9"/>
      <name val="Tahoma"/>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8"/>
      <name val="Courie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double"/>
    </border>
    <border>
      <left style="thin"/>
      <right>
        <color indexed="63"/>
      </right>
      <top style="thin"/>
      <bottom style="thin"/>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64" fontId="6"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166" fontId="0" fillId="0" borderId="0">
      <alignment/>
      <protection/>
    </xf>
    <xf numFmtId="0" fontId="28" fillId="32" borderId="7" applyNumberFormat="0" applyFont="0" applyAlignment="0" applyProtection="0"/>
    <xf numFmtId="0" fontId="41" fillId="27" borderId="8" applyNumberFormat="0" applyAlignment="0" applyProtection="0"/>
    <xf numFmtId="9" fontId="28"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5">
    <xf numFmtId="0" fontId="0" fillId="0" borderId="0" xfId="0" applyAlignment="1">
      <alignment/>
    </xf>
    <xf numFmtId="0" fontId="2" fillId="0" borderId="0" xfId="0" applyFont="1" applyFill="1" applyAlignment="1" applyProtection="1">
      <alignment horizontal="center"/>
      <protection locked="0"/>
    </xf>
    <xf numFmtId="0" fontId="3" fillId="0" borderId="0" xfId="0" applyFont="1" applyFill="1" applyBorder="1" applyAlignment="1" applyProtection="1">
      <alignment/>
      <protection locked="0"/>
    </xf>
    <xf numFmtId="0" fontId="4" fillId="0" borderId="10" xfId="0" applyFont="1" applyFill="1" applyBorder="1" applyAlignment="1" applyProtection="1">
      <alignment horizontal="center"/>
      <protection locked="0"/>
    </xf>
    <xf numFmtId="0" fontId="4" fillId="0" borderId="10" xfId="0" applyFont="1" applyFill="1" applyBorder="1" applyAlignment="1" applyProtection="1">
      <alignment/>
      <protection locked="0"/>
    </xf>
    <xf numFmtId="0" fontId="2" fillId="0"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11" xfId="0" applyFont="1" applyFill="1" applyBorder="1" applyAlignment="1" applyProtection="1">
      <alignment horizontal="left" vertical="center"/>
      <protection locked="0"/>
    </xf>
    <xf numFmtId="0" fontId="2" fillId="0" borderId="11"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justify" wrapText="1"/>
      <protection locked="0"/>
    </xf>
    <xf numFmtId="0" fontId="3" fillId="0" borderId="0" xfId="0" applyFont="1" applyFill="1" applyAlignment="1" applyProtection="1">
      <alignment/>
      <protection locked="0"/>
    </xf>
    <xf numFmtId="0" fontId="3" fillId="0" borderId="11" xfId="0" applyFont="1" applyFill="1" applyBorder="1" applyAlignment="1" applyProtection="1">
      <alignment vertical="center"/>
      <protection locked="0"/>
    </xf>
    <xf numFmtId="0" fontId="5" fillId="0" borderId="0" xfId="56" applyNumberFormat="1" applyFont="1" applyFill="1" applyBorder="1" applyAlignment="1" applyProtection="1">
      <alignment horizontal="right"/>
      <protection/>
    </xf>
    <xf numFmtId="0" fontId="3" fillId="0" borderId="0" xfId="0" applyFont="1" applyFill="1" applyBorder="1" applyAlignment="1" applyProtection="1">
      <alignment vertical="center"/>
      <protection locked="0"/>
    </xf>
    <xf numFmtId="0" fontId="3" fillId="0" borderId="10" xfId="0"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locked="0"/>
    </xf>
    <xf numFmtId="0" fontId="3" fillId="0" borderId="0" xfId="0" applyFont="1" applyFill="1" applyAlignment="1" applyProtection="1">
      <alignment horizontal="left" vertical="center"/>
      <protection locked="0"/>
    </xf>
    <xf numFmtId="0" fontId="3" fillId="0" borderId="11"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right" vertical="center"/>
      <protection/>
    </xf>
    <xf numFmtId="2" fontId="3" fillId="0" borderId="0" xfId="0" applyNumberFormat="1" applyFont="1" applyFill="1" applyBorder="1" applyAlignment="1" applyProtection="1">
      <alignment/>
      <protection locked="0"/>
    </xf>
    <xf numFmtId="0" fontId="3" fillId="0" borderId="12" xfId="0" applyFont="1" applyFill="1" applyBorder="1" applyAlignment="1" applyProtection="1">
      <alignment horizontal="right" vertical="center"/>
      <protection/>
    </xf>
    <xf numFmtId="0" fontId="3" fillId="0" borderId="12"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NumberFormat="1" applyFont="1" applyFill="1" applyAlignment="1" applyProtection="1">
      <alignment/>
      <protection locked="0"/>
    </xf>
    <xf numFmtId="0" fontId="3" fillId="0" borderId="12" xfId="0"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vertical="center"/>
      <protection/>
    </xf>
    <xf numFmtId="0" fontId="3" fillId="0" borderId="13" xfId="0" applyNumberFormat="1" applyFont="1" applyFill="1" applyBorder="1" applyAlignment="1" applyProtection="1">
      <alignment vertical="center"/>
      <protection/>
    </xf>
    <xf numFmtId="0" fontId="3" fillId="0"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left" vertical="center" wrapText="1"/>
      <protection locked="0"/>
    </xf>
    <xf numFmtId="0" fontId="3" fillId="0" borderId="14"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protection locked="0"/>
    </xf>
    <xf numFmtId="0" fontId="3" fillId="0" borderId="15" xfId="0" applyFont="1" applyFill="1" applyBorder="1" applyAlignment="1" applyProtection="1">
      <alignment vertical="center"/>
      <protection locked="0"/>
    </xf>
    <xf numFmtId="0" fontId="3" fillId="0" borderId="0" xfId="42" applyNumberFormat="1" applyFont="1" applyFill="1" applyAlignment="1" applyProtection="1">
      <alignment horizontal="right" vertical="center" wrapText="1"/>
      <protection/>
    </xf>
    <xf numFmtId="164" fontId="3" fillId="0" borderId="0" xfId="42" applyFont="1" applyFill="1" applyAlignment="1" applyProtection="1">
      <alignment horizontal="right" vertical="center" wrapText="1"/>
      <protection/>
    </xf>
    <xf numFmtId="0" fontId="3" fillId="0" borderId="0" xfId="0" applyFont="1" applyFill="1" applyAlignment="1" applyProtection="1">
      <alignment horizontal="right" vertical="center"/>
      <protection/>
    </xf>
    <xf numFmtId="164" fontId="3" fillId="0" borderId="12" xfId="42" applyFont="1" applyFill="1" applyBorder="1" applyAlignment="1" applyProtection="1">
      <alignment horizontal="right" vertical="center" wrapText="1"/>
      <protection/>
    </xf>
    <xf numFmtId="0" fontId="3" fillId="0" borderId="12" xfId="42" applyNumberFormat="1" applyFont="1" applyFill="1" applyBorder="1" applyAlignment="1" applyProtection="1">
      <alignment horizontal="right" vertical="center" wrapText="1"/>
      <protection/>
    </xf>
    <xf numFmtId="0" fontId="3" fillId="0" borderId="14" xfId="42" applyNumberFormat="1" applyFont="1" applyFill="1" applyBorder="1" applyAlignment="1" applyProtection="1">
      <alignment horizontal="right" vertical="center" wrapText="1"/>
      <protection/>
    </xf>
    <xf numFmtId="164" fontId="3" fillId="0" borderId="14" xfId="42" applyFont="1" applyFill="1" applyBorder="1" applyAlignment="1" applyProtection="1">
      <alignment horizontal="right" vertical="center" wrapText="1"/>
      <protection/>
    </xf>
    <xf numFmtId="0" fontId="2" fillId="0" borderId="14" xfId="0" applyFont="1" applyFill="1" applyBorder="1" applyAlignment="1" applyProtection="1">
      <alignment vertical="center"/>
      <protection/>
    </xf>
    <xf numFmtId="0" fontId="2" fillId="0" borderId="12" xfId="0" applyFont="1" applyFill="1" applyBorder="1" applyAlignment="1" applyProtection="1">
      <alignment horizontal="left" vertical="center"/>
      <protection locked="0"/>
    </xf>
    <xf numFmtId="0" fontId="2" fillId="0" borderId="12" xfId="0" applyFont="1" applyFill="1" applyBorder="1" applyAlignment="1" applyProtection="1">
      <alignment vertical="center"/>
      <protection/>
    </xf>
    <xf numFmtId="0" fontId="3"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left" vertical="center"/>
      <protection locked="0"/>
    </xf>
    <xf numFmtId="0" fontId="2" fillId="0" borderId="13" xfId="0" applyFont="1" applyFill="1" applyBorder="1" applyAlignment="1" applyProtection="1">
      <alignment horizontal="right" vertical="center"/>
      <protection locked="0"/>
    </xf>
    <xf numFmtId="0" fontId="2" fillId="0" borderId="13" xfId="0" applyFont="1" applyFill="1" applyBorder="1" applyAlignment="1" applyProtection="1">
      <alignment vertical="center"/>
      <protection locked="0"/>
    </xf>
    <xf numFmtId="0" fontId="2" fillId="0" borderId="13" xfId="0" applyFont="1" applyFill="1" applyBorder="1" applyAlignment="1" applyProtection="1">
      <alignment horizontal="right" vertical="center"/>
      <protection/>
    </xf>
    <xf numFmtId="0" fontId="2" fillId="0" borderId="13" xfId="0" applyFont="1" applyFill="1" applyBorder="1" applyAlignment="1" applyProtection="1">
      <alignment vertical="center"/>
      <protection/>
    </xf>
    <xf numFmtId="0" fontId="3" fillId="0" borderId="14" xfId="0" applyFont="1" applyFill="1" applyBorder="1" applyAlignment="1" applyProtection="1">
      <alignment vertical="center"/>
      <protection locked="0"/>
    </xf>
    <xf numFmtId="0" fontId="2" fillId="0" borderId="14" xfId="0" applyFont="1" applyFill="1" applyBorder="1" applyAlignment="1" applyProtection="1">
      <alignment horizontal="left" vertical="center"/>
      <protection locked="0"/>
    </xf>
    <xf numFmtId="0" fontId="2" fillId="0" borderId="14"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right" vertical="center"/>
      <protection locked="0"/>
    </xf>
    <xf numFmtId="0" fontId="3" fillId="0" borderId="16" xfId="0" applyFont="1" applyFill="1" applyBorder="1" applyAlignment="1" applyProtection="1">
      <alignment vertical="center"/>
      <protection locked="0"/>
    </xf>
    <xf numFmtId="0" fontId="5" fillId="0" borderId="17" xfId="0" applyFont="1" applyFill="1" applyBorder="1" applyAlignment="1" applyProtection="1">
      <alignment horizontal="right" vertical="center"/>
      <protection locked="0"/>
    </xf>
    <xf numFmtId="0" fontId="2"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3" fillId="0" borderId="19"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19" xfId="0" applyNumberFormat="1" applyFont="1" applyFill="1" applyBorder="1" applyAlignment="1">
      <alignment vertical="top"/>
    </xf>
    <xf numFmtId="0" fontId="2" fillId="0" borderId="20" xfId="0" applyNumberFormat="1" applyFont="1" applyFill="1" applyBorder="1" applyAlignment="1" applyProtection="1">
      <alignment vertical="center"/>
      <protection/>
    </xf>
    <xf numFmtId="0" fontId="3" fillId="0" borderId="19" xfId="42" applyNumberFormat="1" applyFont="1" applyFill="1" applyBorder="1" applyAlignment="1" applyProtection="1">
      <alignment horizontal="right" vertical="center" wrapText="1"/>
      <protection locked="0"/>
    </xf>
    <xf numFmtId="0" fontId="2" fillId="0" borderId="19" xfId="0" applyNumberFormat="1" applyFont="1" applyFill="1" applyBorder="1" applyAlignment="1" applyProtection="1">
      <alignment vertical="center"/>
      <protection locked="0"/>
    </xf>
    <xf numFmtId="0" fontId="2" fillId="0" borderId="16"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2" fillId="0" borderId="15" xfId="0" applyFont="1" applyFill="1" applyBorder="1" applyAlignment="1" applyProtection="1">
      <alignment vertical="center"/>
      <protection locked="0"/>
    </xf>
    <xf numFmtId="164" fontId="3" fillId="0" borderId="17" xfId="42" applyFont="1" applyFill="1" applyBorder="1" applyAlignment="1" applyProtection="1">
      <alignment horizontal="right" vertical="center" wrapText="1"/>
      <protection locked="0"/>
    </xf>
    <xf numFmtId="164" fontId="3" fillId="0" borderId="19" xfId="42" applyFont="1" applyFill="1" applyBorder="1" applyAlignment="1" applyProtection="1">
      <alignment horizontal="right" vertical="center" wrapText="1"/>
      <protection locked="0"/>
    </xf>
    <xf numFmtId="0" fontId="3" fillId="0" borderId="2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22" xfId="0" applyNumberFormat="1" applyFont="1" applyFill="1" applyBorder="1" applyAlignment="1" applyProtection="1">
      <alignment vertical="center"/>
      <protection locked="0"/>
    </xf>
    <xf numFmtId="164" fontId="2" fillId="0" borderId="19" xfId="42" applyFont="1" applyFill="1" applyBorder="1" applyAlignment="1" applyProtection="1">
      <alignment horizontal="right" vertical="center" wrapText="1"/>
      <protection locked="0"/>
    </xf>
    <xf numFmtId="0" fontId="3" fillId="0" borderId="19" xfId="0" applyNumberFormat="1" applyFont="1" applyFill="1" applyBorder="1" applyAlignment="1" applyProtection="1">
      <alignment horizontal="right" vertical="center"/>
      <protection locked="0"/>
    </xf>
    <xf numFmtId="0" fontId="2" fillId="0" borderId="21" xfId="0" applyFont="1" applyFill="1" applyBorder="1" applyAlignment="1" applyProtection="1">
      <alignment horizontal="center" vertical="center"/>
      <protection locked="0"/>
    </xf>
    <xf numFmtId="0" fontId="2" fillId="0" borderId="18" xfId="0" applyFont="1" applyFill="1" applyBorder="1" applyAlignment="1" applyProtection="1">
      <alignment vertical="center"/>
      <protection locked="0"/>
    </xf>
    <xf numFmtId="164" fontId="3" fillId="0" borderId="22" xfId="42" applyFont="1" applyFill="1" applyBorder="1" applyAlignment="1" applyProtection="1">
      <alignment horizontal="right" vertical="center" wrapText="1"/>
      <protection locked="0"/>
    </xf>
    <xf numFmtId="0" fontId="3" fillId="0" borderId="17" xfId="0" applyNumberFormat="1" applyFont="1" applyFill="1" applyBorder="1" applyAlignment="1" applyProtection="1">
      <alignment vertical="center"/>
      <protection locked="0"/>
    </xf>
    <xf numFmtId="0" fontId="2" fillId="0" borderId="17" xfId="0" applyNumberFormat="1" applyFont="1" applyFill="1" applyBorder="1" applyAlignment="1" applyProtection="1">
      <alignment vertical="center"/>
      <protection locked="0"/>
    </xf>
    <xf numFmtId="0" fontId="2" fillId="0" borderId="16" xfId="0" applyFont="1" applyFill="1" applyBorder="1" applyAlignment="1" applyProtection="1">
      <alignment horizontal="right" vertical="center"/>
      <protection locked="0"/>
    </xf>
    <xf numFmtId="0" fontId="2" fillId="0" borderId="15" xfId="0" applyFont="1" applyFill="1" applyBorder="1" applyAlignment="1" applyProtection="1">
      <alignment horizontal="right" vertical="center"/>
      <protection locked="0"/>
    </xf>
    <xf numFmtId="0" fontId="2" fillId="0" borderId="17" xfId="0" applyNumberFormat="1" applyFont="1" applyFill="1" applyBorder="1" applyAlignment="1" applyProtection="1">
      <alignment vertical="center"/>
      <protection/>
    </xf>
    <xf numFmtId="0" fontId="2" fillId="0" borderId="18" xfId="0" applyFont="1" applyFill="1" applyBorder="1" applyAlignment="1" applyProtection="1">
      <alignment horizontal="right" vertical="top"/>
      <protection locked="0"/>
    </xf>
    <xf numFmtId="0" fontId="3" fillId="0" borderId="18" xfId="0" applyFont="1" applyFill="1" applyBorder="1" applyAlignment="1" applyProtection="1">
      <alignment horizontal="justify" vertical="center"/>
      <protection locked="0"/>
    </xf>
    <xf numFmtId="0" fontId="2" fillId="0" borderId="0"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right" vertical="center"/>
      <protection locked="0"/>
    </xf>
    <xf numFmtId="0" fontId="2" fillId="0" borderId="13" xfId="0"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right" vertical="center"/>
      <protection locked="0"/>
    </xf>
    <xf numFmtId="0" fontId="3" fillId="0" borderId="13" xfId="0" applyFont="1" applyFill="1" applyBorder="1" applyAlignment="1" applyProtection="1">
      <alignment vertical="center"/>
      <protection locked="0"/>
    </xf>
    <xf numFmtId="0" fontId="2" fillId="0" borderId="20"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right" vertical="center"/>
      <protection locked="0"/>
    </xf>
    <xf numFmtId="2" fontId="3" fillId="0" borderId="0"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165" fontId="3"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protection locked="0"/>
    </xf>
    <xf numFmtId="0" fontId="3" fillId="0" borderId="0" xfId="57" applyNumberFormat="1" applyFont="1" applyFill="1" applyBorder="1" applyAlignment="1" applyProtection="1">
      <alignment horizontal="left" vertical="center" wrapText="1"/>
      <protection/>
    </xf>
    <xf numFmtId="0" fontId="3" fillId="0" borderId="0" xfId="42" applyNumberFormat="1" applyFont="1" applyFill="1" applyAlignment="1" applyProtection="1">
      <alignment horizontal="right" vertical="center" wrapText="1"/>
      <protection locked="0"/>
    </xf>
    <xf numFmtId="164" fontId="3" fillId="0" borderId="0" xfId="42" applyFont="1" applyFill="1" applyAlignment="1" applyProtection="1">
      <alignment horizontal="right" vertical="center" wrapText="1"/>
      <protection locked="0"/>
    </xf>
    <xf numFmtId="0" fontId="2" fillId="0" borderId="15" xfId="0" applyFont="1" applyFill="1" applyBorder="1" applyAlignment="1" applyProtection="1">
      <alignment vertical="center"/>
      <protection/>
    </xf>
    <xf numFmtId="0" fontId="2" fillId="0" borderId="13"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protection/>
    </xf>
    <xf numFmtId="165" fontId="3" fillId="0" borderId="0" xfId="0" applyNumberFormat="1" applyFont="1" applyFill="1" applyAlignment="1" applyProtection="1">
      <alignment horizontal="center" vertical="center" wrapText="1"/>
      <protection locked="0"/>
    </xf>
    <xf numFmtId="0" fontId="3" fillId="0" borderId="15" xfId="0"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11" xfId="0" applyFont="1" applyFill="1" applyBorder="1" applyAlignment="1" applyProtection="1">
      <alignment vertical="center"/>
      <protection/>
    </xf>
    <xf numFmtId="0" fontId="3" fillId="0" borderId="10" xfId="0" applyFont="1" applyFill="1" applyBorder="1" applyAlignment="1" applyProtection="1">
      <alignment horizontal="fill" vertical="center"/>
      <protection locked="0"/>
    </xf>
    <xf numFmtId="0" fontId="0" fillId="0" borderId="0" xfId="55" applyFont="1" applyFill="1" applyAlignment="1">
      <alignment vertical="center"/>
      <protection/>
    </xf>
    <xf numFmtId="0" fontId="3" fillId="0" borderId="11" xfId="55" applyFont="1" applyFill="1" applyBorder="1" applyAlignment="1" applyProtection="1">
      <alignment horizontal="center" vertical="center"/>
      <protection locked="0"/>
    </xf>
    <xf numFmtId="0" fontId="3" fillId="0" borderId="11" xfId="55" applyFont="1" applyFill="1" applyBorder="1" applyAlignment="1" applyProtection="1">
      <alignment vertical="center"/>
      <protection locked="0"/>
    </xf>
    <xf numFmtId="0" fontId="5" fillId="0" borderId="11" xfId="55" applyFont="1" applyFill="1" applyBorder="1" applyAlignment="1" applyProtection="1">
      <alignment horizontal="right" vertical="center"/>
      <protection locked="0"/>
    </xf>
    <xf numFmtId="0" fontId="3" fillId="0" borderId="0" xfId="55" applyFont="1" applyFill="1" applyBorder="1" applyAlignment="1" applyProtection="1">
      <alignment horizontal="center" vertical="center"/>
      <protection locked="0"/>
    </xf>
    <xf numFmtId="0" fontId="3" fillId="0" borderId="0" xfId="55" applyFont="1" applyFill="1" applyAlignment="1" applyProtection="1">
      <alignment vertical="center"/>
      <protection locked="0"/>
    </xf>
    <xf numFmtId="0" fontId="3" fillId="0" borderId="0" xfId="55" applyFont="1" applyFill="1" applyAlignment="1" applyProtection="1">
      <alignment horizontal="right" vertical="center"/>
      <protection locked="0"/>
    </xf>
    <xf numFmtId="0" fontId="3" fillId="0" borderId="0" xfId="55" applyFont="1" applyFill="1" applyAlignment="1" applyProtection="1">
      <alignment horizontal="center" vertical="center"/>
      <protection locked="0"/>
    </xf>
    <xf numFmtId="0" fontId="3" fillId="0" borderId="11" xfId="55" applyFont="1" applyFill="1" applyBorder="1" applyAlignment="1" applyProtection="1">
      <alignment horizontal="right" vertical="center"/>
      <protection locked="0"/>
    </xf>
    <xf numFmtId="0" fontId="3" fillId="0" borderId="23" xfId="55" applyFont="1" applyFill="1" applyBorder="1" applyAlignment="1" applyProtection="1">
      <alignment horizontal="center" vertical="center"/>
      <protection locked="0"/>
    </xf>
    <xf numFmtId="0" fontId="3" fillId="0" borderId="0" xfId="55" applyFont="1" applyFill="1" applyAlignment="1">
      <alignment horizontal="center" vertical="center"/>
      <protection/>
    </xf>
    <xf numFmtId="0" fontId="3" fillId="0" borderId="0" xfId="55" applyFont="1" applyFill="1" applyAlignment="1">
      <alignment vertical="center" wrapText="1"/>
      <protection/>
    </xf>
    <xf numFmtId="2" fontId="3" fillId="0" borderId="0" xfId="55" applyNumberFormat="1" applyFont="1" applyFill="1" applyAlignment="1">
      <alignment vertical="center"/>
      <protection/>
    </xf>
    <xf numFmtId="0" fontId="3" fillId="33" borderId="0" xfId="55" applyFont="1" applyFill="1" applyAlignment="1">
      <alignment horizontal="center" vertical="center"/>
      <protection/>
    </xf>
    <xf numFmtId="0" fontId="3" fillId="33" borderId="0" xfId="55" applyFont="1" applyFill="1" applyBorder="1" applyAlignment="1">
      <alignment vertical="center" wrapText="1"/>
      <protection/>
    </xf>
    <xf numFmtId="2" fontId="3" fillId="33" borderId="0" xfId="55" applyNumberFormat="1" applyFont="1" applyFill="1" applyAlignment="1">
      <alignment vertical="center"/>
      <protection/>
    </xf>
    <xf numFmtId="0" fontId="3" fillId="0" borderId="0" xfId="55" applyFont="1" applyFill="1" applyBorder="1" applyAlignment="1">
      <alignment horizontal="center" vertical="center"/>
      <protection/>
    </xf>
    <xf numFmtId="0" fontId="3" fillId="0" borderId="0" xfId="55" applyFont="1" applyFill="1" applyBorder="1" applyAlignment="1">
      <alignment vertical="center" wrapText="1"/>
      <protection/>
    </xf>
    <xf numFmtId="2" fontId="3" fillId="0" borderId="0" xfId="55" applyNumberFormat="1" applyFont="1" applyFill="1" applyBorder="1" applyAlignment="1">
      <alignment vertical="center"/>
      <protection/>
    </xf>
    <xf numFmtId="0" fontId="3" fillId="0" borderId="0" xfId="55" applyFont="1" applyFill="1" applyAlignment="1">
      <alignment vertical="center"/>
      <protection/>
    </xf>
    <xf numFmtId="0" fontId="3" fillId="33" borderId="12" xfId="55" applyFont="1" applyFill="1" applyBorder="1" applyAlignment="1">
      <alignment horizontal="center" vertical="center"/>
      <protection/>
    </xf>
    <xf numFmtId="0" fontId="3" fillId="33" borderId="12" xfId="55" applyFont="1" applyFill="1" applyBorder="1" applyAlignment="1">
      <alignment vertical="center" wrapText="1"/>
      <protection/>
    </xf>
    <xf numFmtId="2" fontId="3" fillId="33" borderId="12" xfId="55" applyNumberFormat="1" applyFont="1" applyFill="1" applyBorder="1" applyAlignment="1">
      <alignment vertical="center"/>
      <protection/>
    </xf>
    <xf numFmtId="2" fontId="3" fillId="0" borderId="0" xfId="42" applyNumberFormat="1" applyFont="1" applyFill="1" applyAlignment="1">
      <alignment horizontal="right" vertical="center" wrapText="1"/>
    </xf>
    <xf numFmtId="164" fontId="3" fillId="0" borderId="0" xfId="42" applyFont="1" applyFill="1" applyAlignment="1">
      <alignment horizontal="right" vertical="center" wrapText="1"/>
    </xf>
    <xf numFmtId="164" fontId="3" fillId="0" borderId="0" xfId="42" applyFont="1" applyFill="1" applyAlignment="1">
      <alignment vertical="center" wrapText="1"/>
    </xf>
    <xf numFmtId="0" fontId="3" fillId="33" borderId="0" xfId="55" applyFont="1" applyFill="1" applyBorder="1" applyAlignment="1">
      <alignment horizontal="center" vertical="center"/>
      <protection/>
    </xf>
    <xf numFmtId="2" fontId="3" fillId="33" borderId="0" xfId="55" applyNumberFormat="1" applyFont="1" applyFill="1" applyBorder="1" applyAlignment="1">
      <alignment vertical="center"/>
      <protection/>
    </xf>
    <xf numFmtId="0" fontId="3" fillId="33" borderId="0" xfId="55" applyFont="1" applyFill="1" applyAlignment="1">
      <alignment vertical="center" wrapText="1"/>
      <protection/>
    </xf>
    <xf numFmtId="0" fontId="3" fillId="0" borderId="0" xfId="55" applyFont="1" applyFill="1" applyBorder="1" applyAlignment="1">
      <alignment vertical="center"/>
      <protection/>
    </xf>
    <xf numFmtId="0" fontId="3" fillId="0" borderId="0" xfId="55" applyFont="1" applyFill="1" applyAlignment="1">
      <alignment horizontal="center" vertical="top"/>
      <protection/>
    </xf>
    <xf numFmtId="0" fontId="0" fillId="0" borderId="0" xfId="55" applyFont="1" applyFill="1" applyAlignment="1">
      <alignment horizontal="center" vertical="center"/>
      <protection/>
    </xf>
    <xf numFmtId="0" fontId="2" fillId="0" borderId="0" xfId="0" applyFont="1" applyFill="1" applyAlignment="1" applyProtection="1">
      <alignment horizontal="center"/>
      <protection locked="0"/>
    </xf>
    <xf numFmtId="0" fontId="2" fillId="0" borderId="11"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3" fillId="0" borderId="10" xfId="0"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horizontal="justify" vertical="justify" wrapText="1"/>
      <protection locked="0"/>
    </xf>
    <xf numFmtId="0" fontId="3" fillId="0" borderId="0" xfId="0" applyFont="1" applyFill="1" applyAlignment="1" applyProtection="1">
      <alignment horizontal="justify" vertical="center" wrapText="1"/>
      <protection locked="0"/>
    </xf>
    <xf numFmtId="0" fontId="3" fillId="0" borderId="0" xfId="0" applyFont="1" applyFill="1" applyAlignment="1" applyProtection="1">
      <alignment horizontal="justify" vertical="center"/>
      <protection locked="0"/>
    </xf>
    <xf numFmtId="0" fontId="2" fillId="0" borderId="0" xfId="55" applyFont="1" applyFill="1" applyAlignment="1">
      <alignment horizontal="center" vertical="center"/>
      <protection/>
    </xf>
    <xf numFmtId="0" fontId="3" fillId="0" borderId="10" xfId="55" applyFont="1" applyFill="1" applyBorder="1" applyAlignment="1" applyProtection="1">
      <alignment horizontal="right" vertical="center"/>
      <protection locked="0"/>
    </xf>
    <xf numFmtId="0" fontId="3" fillId="0" borderId="0" xfId="55" applyFont="1" applyFill="1" applyAlignment="1" applyProtection="1">
      <alignment horizontal="right" vertical="center"/>
      <protection locked="0"/>
    </xf>
    <xf numFmtId="0" fontId="3" fillId="0" borderId="0" xfId="55" applyFont="1" applyFill="1" applyAlignment="1">
      <alignment horizontal="left" vertical="center" wrapText="1"/>
      <protection/>
    </xf>
    <xf numFmtId="0" fontId="3" fillId="0" borderId="0" xfId="55" applyFont="1" applyFill="1" applyBorder="1" applyAlignment="1">
      <alignment horizontal="left" vertical="center" wrapText="1"/>
      <protection/>
    </xf>
    <xf numFmtId="0" fontId="2" fillId="0" borderId="2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4" xfId="0" applyFont="1" applyFill="1" applyBorder="1" applyAlignment="1" applyProtection="1">
      <alignment horizontal="right" vertical="center"/>
      <protection locked="0"/>
    </xf>
    <xf numFmtId="0" fontId="2" fillId="0" borderId="13"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justify"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Border="1" applyAlignment="1" applyProtection="1">
      <alignment horizontal="justify" vertical="justify" wrapText="1"/>
      <protection locked="0"/>
    </xf>
    <xf numFmtId="0" fontId="2" fillId="0" borderId="19" xfId="0" applyFont="1" applyFill="1" applyBorder="1" applyAlignment="1" applyProtection="1">
      <alignment horizontal="justify" vertical="justify" wrapText="1"/>
      <protection locked="0"/>
    </xf>
    <xf numFmtId="0" fontId="8" fillId="0" borderId="0" xfId="0" applyFont="1" applyFill="1" applyAlignment="1" applyProtection="1">
      <alignment horizontal="center" vertical="center"/>
      <protection locked="0"/>
    </xf>
    <xf numFmtId="0" fontId="2" fillId="0" borderId="11" xfId="0" applyFont="1" applyFill="1" applyBorder="1" applyAlignment="1" applyProtection="1">
      <alignment horizontal="right" vertical="center" wrapText="1"/>
      <protection locked="0"/>
    </xf>
    <xf numFmtId="0" fontId="3" fillId="0" borderId="11" xfId="0" applyFont="1" applyFill="1" applyBorder="1" applyAlignment="1">
      <alignment horizontal="right" vertical="center" wrapText="1"/>
    </xf>
    <xf numFmtId="0" fontId="8"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right" vertical="center" wrapText="1"/>
      <protection locked="0"/>
    </xf>
    <xf numFmtId="0" fontId="2" fillId="0" borderId="14" xfId="0" applyFont="1" applyFill="1" applyBorder="1" applyAlignment="1" applyProtection="1">
      <alignment horizontal="right" vertical="center"/>
      <protection locked="0"/>
    </xf>
    <xf numFmtId="0" fontId="2" fillId="0" borderId="12" xfId="0" applyFont="1" applyFill="1" applyBorder="1" applyAlignment="1" applyProtection="1">
      <alignment horizontal="right" vertical="center"/>
      <protection locked="0"/>
    </xf>
    <xf numFmtId="0" fontId="2" fillId="0" borderId="13" xfId="0" applyFont="1" applyFill="1" applyBorder="1" applyAlignment="1" applyProtection="1">
      <alignment vertical="center"/>
      <protection locked="0"/>
    </xf>
    <xf numFmtId="0" fontId="2"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DGET-2000" xfId="56"/>
    <cellStyle name="Normal_RECEI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umm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ANCEBUDGET\Budget%20Documents\$Budget%20documents$\$Budgets%202002%20onward$\$Bud2013$\Dem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ANCEBUDGET\Budget%20Documents\$Budget%20documents$\$Budgets%202002%20onward$\$Bud2013$\Dem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NANCEBUDGET\Budget%20Documents\$Budget%20documents$\$Budgets%202002%20onward$\$Bud2013$\Dem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ANCEBUDGET\Budget%20Documents\$Budget%20documents$\$Budgets%202002%20onward$\$Bud2013$\Dem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1"/>
      <sheetName val="SUMMARY-Pre"/>
      <sheetName val="BudgetAtGlance"/>
      <sheetName val="AFS_details"/>
      <sheetName val="SUMMARY"/>
      <sheetName val="Contents"/>
      <sheetName val="EXP-MEMO"/>
      <sheetName val="RECEIPT"/>
      <sheetName val="AFS-DIS"/>
      <sheetName val="total"/>
      <sheetName val="AFS-RCT"/>
      <sheetName val="salaries"/>
    </sheetNames>
    <sheetDataSet>
      <sheetData sheetId="8">
        <row r="269">
          <cell r="D269">
            <v>491735</v>
          </cell>
          <cell r="E269">
            <v>0</v>
          </cell>
          <cell r="F269">
            <v>50000</v>
          </cell>
          <cell r="G269">
            <v>4000</v>
          </cell>
          <cell r="H269">
            <v>50000</v>
          </cell>
          <cell r="I269">
            <v>4000</v>
          </cell>
          <cell r="J269">
            <v>100000</v>
          </cell>
          <cell r="K269">
            <v>4000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62">
          <cell r="D162">
            <v>0</v>
          </cell>
          <cell r="E162">
            <v>0</v>
          </cell>
          <cell r="F162">
            <v>0</v>
          </cell>
          <cell r="G162">
            <v>0</v>
          </cell>
          <cell r="H162">
            <v>0</v>
          </cell>
          <cell r="I162">
            <v>0</v>
          </cell>
          <cell r="J162">
            <v>50</v>
          </cell>
          <cell r="K162">
            <v>0</v>
          </cell>
          <cell r="L162">
            <v>50</v>
          </cell>
        </row>
        <row r="290">
          <cell r="D290">
            <v>0</v>
          </cell>
          <cell r="E290">
            <v>1456</v>
          </cell>
          <cell r="F290">
            <v>0</v>
          </cell>
          <cell r="G290">
            <v>1643</v>
          </cell>
          <cell r="H290">
            <v>0</v>
          </cell>
          <cell r="I290">
            <v>1643</v>
          </cell>
          <cell r="J290">
            <v>0</v>
          </cell>
          <cell r="K290">
            <v>1739</v>
          </cell>
          <cell r="L290">
            <v>1739</v>
          </cell>
        </row>
        <row r="315">
          <cell r="D315">
            <v>0</v>
          </cell>
          <cell r="E315">
            <v>1785</v>
          </cell>
          <cell r="F315">
            <v>0</v>
          </cell>
          <cell r="G315">
            <v>1944</v>
          </cell>
          <cell r="H315">
            <v>0</v>
          </cell>
          <cell r="I315">
            <v>1944</v>
          </cell>
          <cell r="J315">
            <v>0</v>
          </cell>
          <cell r="K315">
            <v>1924</v>
          </cell>
          <cell r="L315">
            <v>1924</v>
          </cell>
        </row>
        <row r="348">
          <cell r="D348">
            <v>5184</v>
          </cell>
          <cell r="E348">
            <v>1853</v>
          </cell>
          <cell r="F348">
            <v>2454</v>
          </cell>
          <cell r="G348">
            <v>1984</v>
          </cell>
          <cell r="H348">
            <v>2454</v>
          </cell>
          <cell r="I348">
            <v>1984</v>
          </cell>
          <cell r="J348">
            <v>4414</v>
          </cell>
          <cell r="K348">
            <v>1995</v>
          </cell>
          <cell r="L348">
            <v>6409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1"/>
    </sheetNames>
    <sheetDataSet>
      <sheetData sheetId="0">
        <row r="7">
          <cell r="E7">
            <v>2435</v>
          </cell>
          <cell r="F7" t="str">
            <v>Other Agricultural Programmes</v>
          </cell>
        </row>
        <row r="76">
          <cell r="D76">
            <v>1831</v>
          </cell>
          <cell r="E76">
            <v>4522</v>
          </cell>
          <cell r="F76">
            <v>1295</v>
          </cell>
          <cell r="G76">
            <v>21463</v>
          </cell>
          <cell r="H76">
            <v>1295</v>
          </cell>
          <cell r="I76">
            <v>21463</v>
          </cell>
          <cell r="J76">
            <v>1880</v>
          </cell>
          <cell r="K76">
            <v>22953</v>
          </cell>
          <cell r="L76">
            <v>24833</v>
          </cell>
        </row>
        <row r="103">
          <cell r="D103">
            <v>0</v>
          </cell>
          <cell r="E103">
            <v>17</v>
          </cell>
          <cell r="F103">
            <v>0</v>
          </cell>
          <cell r="G103">
            <v>20</v>
          </cell>
          <cell r="H103">
            <v>0</v>
          </cell>
          <cell r="I103">
            <v>20</v>
          </cell>
          <cell r="J103">
            <v>0</v>
          </cell>
          <cell r="K103">
            <v>20</v>
          </cell>
          <cell r="L103">
            <v>20</v>
          </cell>
        </row>
        <row r="130">
          <cell r="D130">
            <v>197</v>
          </cell>
          <cell r="E130">
            <v>0</v>
          </cell>
          <cell r="F130">
            <v>0</v>
          </cell>
          <cell r="G130">
            <v>0</v>
          </cell>
          <cell r="H130">
            <v>0</v>
          </cell>
          <cell r="I130">
            <v>0</v>
          </cell>
          <cell r="J130">
            <v>105</v>
          </cell>
          <cell r="K130">
            <v>0</v>
          </cell>
          <cell r="L130">
            <v>105</v>
          </cell>
        </row>
        <row r="237">
          <cell r="D237">
            <v>0</v>
          </cell>
          <cell r="E237">
            <v>0</v>
          </cell>
          <cell r="F237">
            <v>5553</v>
          </cell>
          <cell r="G237">
            <v>0</v>
          </cell>
          <cell r="H237">
            <v>5553</v>
          </cell>
          <cell r="I237">
            <v>0</v>
          </cell>
          <cell r="J237">
            <v>670</v>
          </cell>
          <cell r="K237">
            <v>0</v>
          </cell>
          <cell r="L237">
            <v>670</v>
          </cell>
        </row>
        <row r="253">
          <cell r="D253">
            <v>95699</v>
          </cell>
          <cell r="E253">
            <v>114356</v>
          </cell>
          <cell r="F253">
            <v>80279</v>
          </cell>
          <cell r="G253">
            <v>144788</v>
          </cell>
          <cell r="H253">
            <v>81279</v>
          </cell>
          <cell r="I253">
            <v>144788</v>
          </cell>
          <cell r="J253">
            <v>88047</v>
          </cell>
          <cell r="K253">
            <v>161618</v>
          </cell>
          <cell r="L253">
            <v>249665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dimension ref="A4:F29"/>
  <sheetViews>
    <sheetView view="pageBreakPreview" zoomScaleSheetLayoutView="100" zoomScalePageLayoutView="0" workbookViewId="0" topLeftCell="A1">
      <selection activeCell="B25" sqref="B25"/>
    </sheetView>
  </sheetViews>
  <sheetFormatPr defaultColWidth="9.625" defaultRowHeight="12.75"/>
  <cols>
    <col min="1" max="1" width="8.875" style="21" customWidth="1"/>
    <col min="2" max="2" width="32.625" style="21" customWidth="1"/>
    <col min="3" max="4" width="11.625" style="21" customWidth="1"/>
    <col min="5" max="5" width="9.625" style="21" customWidth="1"/>
    <col min="6" max="6" width="11.625" style="21" customWidth="1"/>
    <col min="7" max="7" width="15.875" style="2" customWidth="1"/>
    <col min="8" max="8" width="9.875" style="21" bestFit="1" customWidth="1"/>
    <col min="9" max="16384" width="9.625" style="21" customWidth="1"/>
  </cols>
  <sheetData>
    <row r="4" spans="1:6" ht="21.75" customHeight="1">
      <c r="A4" s="168" t="s">
        <v>0</v>
      </c>
      <c r="B4" s="168"/>
      <c r="C4" s="168"/>
      <c r="D4" s="168"/>
      <c r="E4" s="168"/>
      <c r="F4" s="168"/>
    </row>
    <row r="5" spans="1:6" ht="21.75" customHeight="1">
      <c r="A5" s="1"/>
      <c r="B5" s="1"/>
      <c r="C5" s="1"/>
      <c r="D5" s="1"/>
      <c r="E5" s="1"/>
      <c r="F5" s="1"/>
    </row>
    <row r="6" spans="1:6" ht="9.75" customHeight="1" thickBot="1">
      <c r="A6" s="2"/>
      <c r="B6" s="2"/>
      <c r="C6" s="2"/>
      <c r="D6" s="2"/>
      <c r="E6" s="2"/>
      <c r="F6" s="2"/>
    </row>
    <row r="7" spans="1:6" ht="2.25" customHeight="1" thickTop="1">
      <c r="A7" s="3"/>
      <c r="B7" s="4"/>
      <c r="C7" s="4"/>
      <c r="D7" s="4"/>
      <c r="E7" s="4"/>
      <c r="F7" s="4"/>
    </row>
    <row r="8" spans="1:6" ht="35.25" customHeight="1" thickBot="1">
      <c r="A8" s="5" t="s">
        <v>1</v>
      </c>
      <c r="B8" s="169" t="s">
        <v>2</v>
      </c>
      <c r="C8" s="169"/>
      <c r="D8" s="169"/>
      <c r="E8" s="169"/>
      <c r="F8" s="6" t="s">
        <v>3</v>
      </c>
    </row>
    <row r="9" spans="1:6" ht="15.75" thickTop="1">
      <c r="A9" s="7"/>
      <c r="B9" s="8"/>
      <c r="C9" s="9"/>
      <c r="D9" s="8"/>
      <c r="E9" s="9"/>
      <c r="F9" s="8"/>
    </row>
    <row r="10" spans="1:6" ht="15">
      <c r="A10" s="7"/>
      <c r="B10" s="8"/>
      <c r="C10" s="9"/>
      <c r="D10" s="8"/>
      <c r="E10" s="9"/>
      <c r="F10" s="8"/>
    </row>
    <row r="11" spans="1:6" ht="15">
      <c r="A11" s="10" t="s">
        <v>4</v>
      </c>
      <c r="B11" s="170" t="s">
        <v>5</v>
      </c>
      <c r="C11" s="170"/>
      <c r="D11" s="10"/>
      <c r="E11" s="9"/>
      <c r="F11" s="10">
        <v>1</v>
      </c>
    </row>
    <row r="12" spans="1:6" ht="15">
      <c r="A12" s="10"/>
      <c r="B12" s="11"/>
      <c r="C12" s="11"/>
      <c r="D12" s="10"/>
      <c r="E12" s="9"/>
      <c r="F12" s="10"/>
    </row>
    <row r="13" spans="1:6" ht="15">
      <c r="A13" s="10"/>
      <c r="B13" s="12"/>
      <c r="C13" s="12"/>
      <c r="D13" s="10"/>
      <c r="E13" s="9"/>
      <c r="F13" s="10"/>
    </row>
    <row r="14" spans="1:6" ht="15">
      <c r="A14" s="10">
        <v>2</v>
      </c>
      <c r="B14" s="12" t="s">
        <v>6</v>
      </c>
      <c r="C14" s="12"/>
      <c r="D14" s="10"/>
      <c r="E14" s="9"/>
      <c r="F14" s="10">
        <v>3</v>
      </c>
    </row>
    <row r="15" spans="1:6" ht="15">
      <c r="A15" s="10"/>
      <c r="B15" s="12"/>
      <c r="C15" s="12"/>
      <c r="D15" s="10"/>
      <c r="E15" s="9"/>
      <c r="F15" s="10"/>
    </row>
    <row r="16" spans="1:6" ht="15">
      <c r="A16" s="10"/>
      <c r="B16" s="13"/>
      <c r="C16" s="13"/>
      <c r="D16" s="10"/>
      <c r="E16" s="9"/>
      <c r="F16" s="10"/>
    </row>
    <row r="17" spans="1:6" ht="15">
      <c r="A17" s="10">
        <v>3</v>
      </c>
      <c r="B17" s="12" t="s">
        <v>7</v>
      </c>
      <c r="C17" s="13"/>
      <c r="D17" s="10"/>
      <c r="E17" s="9"/>
      <c r="F17" s="10">
        <v>5</v>
      </c>
    </row>
    <row r="18" spans="1:6" ht="15">
      <c r="A18" s="10"/>
      <c r="B18" s="12"/>
      <c r="C18" s="13"/>
      <c r="D18" s="10"/>
      <c r="E18" s="9"/>
      <c r="F18" s="10"/>
    </row>
    <row r="19" spans="1:6" ht="15">
      <c r="A19" s="10"/>
      <c r="B19" s="12"/>
      <c r="C19" s="13"/>
      <c r="D19" s="10"/>
      <c r="E19" s="9"/>
      <c r="F19" s="10"/>
    </row>
    <row r="20" spans="1:6" ht="15">
      <c r="A20" s="10">
        <v>4</v>
      </c>
      <c r="B20" s="12" t="s">
        <v>8</v>
      </c>
      <c r="C20" s="13"/>
      <c r="D20" s="10"/>
      <c r="E20" s="9"/>
      <c r="F20" s="10">
        <v>9</v>
      </c>
    </row>
    <row r="21" spans="1:6" ht="15">
      <c r="A21" s="10"/>
      <c r="B21" s="12"/>
      <c r="C21" s="13"/>
      <c r="D21" s="10"/>
      <c r="E21" s="9"/>
      <c r="F21" s="10"/>
    </row>
    <row r="22" spans="1:6" ht="15">
      <c r="A22" s="10"/>
      <c r="B22" s="12"/>
      <c r="C22" s="13"/>
      <c r="D22" s="10"/>
      <c r="E22" s="9"/>
      <c r="F22" s="10"/>
    </row>
    <row r="23" spans="1:6" ht="15">
      <c r="A23" s="10">
        <v>5</v>
      </c>
      <c r="B23" s="11" t="s">
        <v>9</v>
      </c>
      <c r="C23" s="13"/>
      <c r="D23" s="10"/>
      <c r="E23" s="9"/>
      <c r="F23" s="10">
        <v>10</v>
      </c>
    </row>
    <row r="24" spans="1:6" ht="15">
      <c r="A24" s="10"/>
      <c r="B24" s="11"/>
      <c r="C24" s="13"/>
      <c r="D24" s="10"/>
      <c r="E24" s="9"/>
      <c r="F24" s="10"/>
    </row>
    <row r="25" spans="1:6" ht="15">
      <c r="A25" s="8"/>
      <c r="B25" s="9"/>
      <c r="C25" s="9"/>
      <c r="D25" s="8"/>
      <c r="E25" s="9"/>
      <c r="F25" s="8"/>
    </row>
    <row r="26" spans="1:6" ht="15">
      <c r="A26" s="8">
        <v>6</v>
      </c>
      <c r="B26" s="11" t="s">
        <v>10</v>
      </c>
      <c r="C26" s="9"/>
      <c r="D26" s="8"/>
      <c r="E26" s="9"/>
      <c r="F26" s="8">
        <v>12</v>
      </c>
    </row>
    <row r="27" spans="1:6" ht="15">
      <c r="A27" s="8"/>
      <c r="B27" s="11"/>
      <c r="C27" s="9"/>
      <c r="D27" s="8"/>
      <c r="E27" s="9"/>
      <c r="F27" s="8"/>
    </row>
    <row r="28" spans="1:6" ht="15.75" thickBot="1">
      <c r="A28" s="6"/>
      <c r="B28" s="14"/>
      <c r="C28" s="15"/>
      <c r="D28" s="6"/>
      <c r="E28" s="15"/>
      <c r="F28" s="6"/>
    </row>
    <row r="29" spans="1:6" ht="11.25" customHeight="1" thickTop="1">
      <c r="A29" s="16"/>
      <c r="B29" s="17"/>
      <c r="C29" s="18"/>
      <c r="D29" s="16"/>
      <c r="E29" s="18"/>
      <c r="F29" s="16"/>
    </row>
  </sheetData>
  <sheetProtection selectLockedCells="1"/>
  <mergeCells count="3">
    <mergeCell ref="A4:F4"/>
    <mergeCell ref="B8:E8"/>
    <mergeCell ref="B11:C11"/>
  </mergeCells>
  <printOptions horizontalCentered="1"/>
  <pageMargins left="1" right="0.5" top="0.748031496062992" bottom="4.3" header="0.275590551181102" footer="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ransitionEvaluation="1" transitionEntry="1"/>
  <dimension ref="A1:I37"/>
  <sheetViews>
    <sheetView view="pageBreakPreview" zoomScaleSheetLayoutView="100" zoomScalePageLayoutView="0" workbookViewId="0" topLeftCell="A13">
      <selection activeCell="B21" sqref="B21"/>
    </sheetView>
  </sheetViews>
  <sheetFormatPr defaultColWidth="9.625" defaultRowHeight="12.75"/>
  <cols>
    <col min="1" max="1" width="8.875" style="21" customWidth="1"/>
    <col min="2" max="2" width="32.625" style="21" customWidth="1"/>
    <col min="3" max="4" width="11.625" style="21" customWidth="1"/>
    <col min="5" max="5" width="9.625" style="21" customWidth="1"/>
    <col min="6" max="6" width="11.625" style="21" customWidth="1"/>
    <col min="7" max="7" width="15.875" style="2" customWidth="1"/>
    <col min="8" max="8" width="9.875" style="21" bestFit="1" customWidth="1"/>
    <col min="9" max="16384" width="9.625" style="21" customWidth="1"/>
  </cols>
  <sheetData>
    <row r="1" spans="1:9" s="2" customFormat="1" ht="18" customHeight="1">
      <c r="A1" s="173" t="s">
        <v>11</v>
      </c>
      <c r="B1" s="173"/>
      <c r="C1" s="173"/>
      <c r="D1" s="173"/>
      <c r="E1" s="173"/>
      <c r="F1" s="173"/>
      <c r="H1" s="21"/>
      <c r="I1" s="21"/>
    </row>
    <row r="2" spans="1:9" s="2" customFormat="1" ht="15">
      <c r="A2" s="12" t="s">
        <v>12</v>
      </c>
      <c r="B2" s="19"/>
      <c r="C2" s="19"/>
      <c r="D2" s="19"/>
      <c r="E2" s="19"/>
      <c r="F2" s="19"/>
      <c r="H2" s="21"/>
      <c r="I2" s="21"/>
    </row>
    <row r="3" spans="1:9" s="2" customFormat="1" ht="135.75" customHeight="1">
      <c r="A3" s="174" t="s">
        <v>13</v>
      </c>
      <c r="B3" s="174"/>
      <c r="C3" s="174"/>
      <c r="D3" s="174"/>
      <c r="E3" s="174"/>
      <c r="F3" s="174"/>
      <c r="H3" s="21"/>
      <c r="I3" s="21"/>
    </row>
    <row r="4" spans="1:6" ht="4.5" customHeight="1">
      <c r="A4" s="20"/>
      <c r="B4" s="20"/>
      <c r="C4" s="20"/>
      <c r="D4" s="20"/>
      <c r="E4" s="20"/>
      <c r="F4" s="20"/>
    </row>
    <row r="5" spans="1:6" ht="15">
      <c r="A5" s="175" t="s">
        <v>14</v>
      </c>
      <c r="B5" s="176"/>
      <c r="C5" s="176"/>
      <c r="D5" s="176"/>
      <c r="E5" s="176"/>
      <c r="F5" s="176"/>
    </row>
    <row r="6" spans="1:6" ht="15">
      <c r="A6" s="176"/>
      <c r="B6" s="176"/>
      <c r="C6" s="176"/>
      <c r="D6" s="176"/>
      <c r="E6" s="176"/>
      <c r="F6" s="176"/>
    </row>
    <row r="7" spans="1:6" ht="17.25" customHeight="1">
      <c r="A7" s="176"/>
      <c r="B7" s="176"/>
      <c r="C7" s="176"/>
      <c r="D7" s="176"/>
      <c r="E7" s="176"/>
      <c r="F7" s="176"/>
    </row>
    <row r="8" spans="1:6" ht="15" customHeight="1" thickBot="1">
      <c r="A8" s="22"/>
      <c r="B8" s="22"/>
      <c r="C8" s="22"/>
      <c r="D8" s="22"/>
      <c r="E8" s="22"/>
      <c r="F8" s="23" t="s">
        <v>15</v>
      </c>
    </row>
    <row r="9" spans="1:6" ht="15.75" thickTop="1">
      <c r="A9" s="24"/>
      <c r="B9" s="19"/>
      <c r="C9" s="171" t="s">
        <v>16</v>
      </c>
      <c r="D9" s="26" t="s">
        <v>17</v>
      </c>
      <c r="E9" s="26" t="s">
        <v>18</v>
      </c>
      <c r="F9" s="25" t="s">
        <v>17</v>
      </c>
    </row>
    <row r="10" spans="1:6" ht="15">
      <c r="A10" s="24"/>
      <c r="B10" s="27" t="s">
        <v>19</v>
      </c>
      <c r="C10" s="172"/>
      <c r="D10" s="26" t="s">
        <v>20</v>
      </c>
      <c r="E10" s="26" t="s">
        <v>20</v>
      </c>
      <c r="F10" s="26" t="s">
        <v>20</v>
      </c>
    </row>
    <row r="11" spans="1:6" ht="15.75" thickBot="1">
      <c r="A11" s="22"/>
      <c r="B11" s="22"/>
      <c r="C11" s="28" t="s">
        <v>21</v>
      </c>
      <c r="D11" s="28" t="s">
        <v>22</v>
      </c>
      <c r="E11" s="28" t="s">
        <v>22</v>
      </c>
      <c r="F11" s="28" t="s">
        <v>23</v>
      </c>
    </row>
    <row r="12" spans="1:6" ht="12" customHeight="1" thickTop="1">
      <c r="A12" s="24"/>
      <c r="B12" s="24"/>
      <c r="C12" s="29"/>
      <c r="D12" s="29"/>
      <c r="E12" s="29"/>
      <c r="F12" s="29"/>
    </row>
    <row r="13" spans="1:6" ht="15.75" customHeight="1">
      <c r="A13" s="10" t="s">
        <v>24</v>
      </c>
      <c r="B13" s="11" t="s">
        <v>25</v>
      </c>
      <c r="C13" s="24"/>
      <c r="D13" s="24"/>
      <c r="E13" s="19"/>
      <c r="F13" s="19"/>
    </row>
    <row r="14" spans="1:7" ht="15.75" customHeight="1">
      <c r="A14" s="30" t="s">
        <v>26</v>
      </c>
      <c r="B14" s="31" t="s">
        <v>27</v>
      </c>
      <c r="C14" s="32">
        <v>36726345</v>
      </c>
      <c r="D14" s="32">
        <v>47929085</v>
      </c>
      <c r="E14" s="32">
        <v>47955370</v>
      </c>
      <c r="F14" s="32">
        <v>49959481</v>
      </c>
      <c r="G14" s="33"/>
    </row>
    <row r="15" spans="1:7" ht="15.75" customHeight="1">
      <c r="A15" s="30" t="s">
        <v>28</v>
      </c>
      <c r="B15" s="31" t="s">
        <v>29</v>
      </c>
      <c r="C15" s="34">
        <v>32301414</v>
      </c>
      <c r="D15" s="34">
        <v>35700211</v>
      </c>
      <c r="E15" s="34">
        <v>35943717</v>
      </c>
      <c r="F15" s="34">
        <v>39833100</v>
      </c>
      <c r="G15" s="33"/>
    </row>
    <row r="16" spans="1:7" ht="15.75" customHeight="1">
      <c r="A16" s="30" t="s">
        <v>30</v>
      </c>
      <c r="B16" s="27" t="s">
        <v>31</v>
      </c>
      <c r="C16" s="35">
        <f>C14-C15</f>
        <v>4424931</v>
      </c>
      <c r="D16" s="35">
        <f>D14-D15</f>
        <v>12228874</v>
      </c>
      <c r="E16" s="35">
        <f>E14-E15</f>
        <v>12011653</v>
      </c>
      <c r="F16" s="35">
        <f>F14-F15</f>
        <v>10126381</v>
      </c>
      <c r="G16" s="33"/>
    </row>
    <row r="17" spans="1:6" ht="15">
      <c r="A17" s="30"/>
      <c r="B17" s="27"/>
      <c r="C17" s="24"/>
      <c r="D17" s="24"/>
      <c r="E17" s="24"/>
      <c r="F17" s="24"/>
    </row>
    <row r="18" spans="1:7" ht="15.75" customHeight="1">
      <c r="A18" s="30" t="s">
        <v>32</v>
      </c>
      <c r="B18" s="27" t="s">
        <v>33</v>
      </c>
      <c r="C18" s="36">
        <v>1297185</v>
      </c>
      <c r="D18" s="36">
        <v>2475621</v>
      </c>
      <c r="E18" s="36">
        <v>2475621</v>
      </c>
      <c r="F18" s="36">
        <v>3887375</v>
      </c>
      <c r="G18" s="33"/>
    </row>
    <row r="19" spans="1:6" ht="15.75" customHeight="1">
      <c r="A19" s="30" t="s">
        <v>34</v>
      </c>
      <c r="B19" s="27" t="s">
        <v>35</v>
      </c>
      <c r="C19" s="19"/>
      <c r="D19" s="19"/>
      <c r="E19" s="19"/>
      <c r="F19" s="19"/>
    </row>
    <row r="20" spans="1:8" ht="15.75" customHeight="1">
      <c r="A20" s="30"/>
      <c r="B20" s="27" t="s">
        <v>36</v>
      </c>
      <c r="C20" s="35">
        <v>7135888</v>
      </c>
      <c r="D20" s="35">
        <v>15404495</v>
      </c>
      <c r="E20" s="35">
        <v>15774161</v>
      </c>
      <c r="F20" s="35">
        <v>14022073</v>
      </c>
      <c r="G20" s="33"/>
      <c r="H20" s="37"/>
    </row>
    <row r="21" spans="1:7" ht="15.75" customHeight="1">
      <c r="A21" s="38" t="s">
        <v>37</v>
      </c>
      <c r="B21" s="39" t="s">
        <v>38</v>
      </c>
      <c r="C21" s="40">
        <f>C18-C20</f>
        <v>-5838703</v>
      </c>
      <c r="D21" s="40">
        <f>D18-D20</f>
        <v>-12928874</v>
      </c>
      <c r="E21" s="41">
        <f>E18-E20</f>
        <v>-13298540</v>
      </c>
      <c r="F21" s="40">
        <f>F18-F20</f>
        <v>-10134698</v>
      </c>
      <c r="G21" s="33"/>
    </row>
    <row r="22" spans="1:7" ht="15.75" thickBot="1">
      <c r="A22" s="42"/>
      <c r="B22" s="43" t="s">
        <v>39</v>
      </c>
      <c r="C22" s="44">
        <f>C21+C16</f>
        <v>-1413772</v>
      </c>
      <c r="D22" s="44">
        <f>D21+D16</f>
        <v>-700000</v>
      </c>
      <c r="E22" s="44">
        <f>E21+E16</f>
        <v>-1286887</v>
      </c>
      <c r="F22" s="44">
        <f>F21+F16</f>
        <v>-8317</v>
      </c>
      <c r="G22" s="33"/>
    </row>
    <row r="23" spans="1:6" ht="9.75" customHeight="1" hidden="1" thickTop="1">
      <c r="A23" s="45"/>
      <c r="B23" s="11"/>
      <c r="C23" s="24"/>
      <c r="D23" s="24"/>
      <c r="E23" s="24"/>
      <c r="F23" s="24"/>
    </row>
    <row r="24" spans="1:6" ht="9.75" customHeight="1" thickTop="1">
      <c r="A24" s="45"/>
      <c r="B24" s="11"/>
      <c r="C24" s="24"/>
      <c r="D24" s="24"/>
      <c r="E24" s="24"/>
      <c r="F24" s="24"/>
    </row>
    <row r="25" spans="1:6" ht="15.75" customHeight="1">
      <c r="A25" s="46" t="s">
        <v>40</v>
      </c>
      <c r="B25" s="47" t="s">
        <v>41</v>
      </c>
      <c r="C25" s="48"/>
      <c r="D25" s="48"/>
      <c r="E25" s="48"/>
      <c r="F25" s="48"/>
    </row>
    <row r="26" spans="1:6" ht="15.75" customHeight="1">
      <c r="A26" s="30"/>
      <c r="B26" s="27" t="s">
        <v>42</v>
      </c>
      <c r="C26" s="49">
        <v>1000</v>
      </c>
      <c r="D26" s="50">
        <v>0</v>
      </c>
      <c r="E26" s="51">
        <v>802</v>
      </c>
      <c r="F26" s="50">
        <v>0</v>
      </c>
    </row>
    <row r="27" spans="1:6" ht="15.75" customHeight="1">
      <c r="A27" s="30"/>
      <c r="B27" s="27" t="s">
        <v>43</v>
      </c>
      <c r="C27" s="52">
        <v>0</v>
      </c>
      <c r="D27" s="52">
        <v>0</v>
      </c>
      <c r="E27" s="53">
        <v>802</v>
      </c>
      <c r="F27" s="52">
        <v>0</v>
      </c>
    </row>
    <row r="28" spans="1:6" ht="29.25" thickBot="1">
      <c r="A28" s="42"/>
      <c r="B28" s="43" t="s">
        <v>44</v>
      </c>
      <c r="C28" s="54">
        <f>C26-C27</f>
        <v>1000</v>
      </c>
      <c r="D28" s="55">
        <f>D26-D27</f>
        <v>0</v>
      </c>
      <c r="E28" s="55">
        <f>E26-E27</f>
        <v>0</v>
      </c>
      <c r="F28" s="55">
        <f>F26-F27</f>
        <v>0</v>
      </c>
    </row>
    <row r="29" spans="1:6" ht="15.75" thickTop="1">
      <c r="A29" s="45"/>
      <c r="B29" s="11"/>
      <c r="C29" s="29"/>
      <c r="D29" s="29"/>
      <c r="E29" s="29"/>
      <c r="F29" s="29"/>
    </row>
    <row r="30" spans="1:6" ht="15.75" customHeight="1">
      <c r="A30" s="10" t="s">
        <v>45</v>
      </c>
      <c r="B30" s="27" t="s">
        <v>46</v>
      </c>
      <c r="C30" s="19"/>
      <c r="D30" s="19"/>
      <c r="E30" s="19"/>
      <c r="F30" s="19"/>
    </row>
    <row r="31" spans="1:6" ht="15.75" customHeight="1">
      <c r="A31" s="30"/>
      <c r="B31" s="27" t="s">
        <v>42</v>
      </c>
      <c r="C31" s="51">
        <v>51721643</v>
      </c>
      <c r="D31" s="51">
        <v>40575650</v>
      </c>
      <c r="E31" s="51">
        <v>47999275</v>
      </c>
      <c r="F31" s="51">
        <v>54812040</v>
      </c>
    </row>
    <row r="32" spans="1:6" ht="15.75" customHeight="1">
      <c r="A32" s="45"/>
      <c r="B32" s="31" t="s">
        <v>43</v>
      </c>
      <c r="C32" s="32">
        <v>50569186</v>
      </c>
      <c r="D32" s="32">
        <v>39875976</v>
      </c>
      <c r="E32" s="32">
        <v>47305602</v>
      </c>
      <c r="F32" s="32">
        <v>54804047</v>
      </c>
    </row>
    <row r="33" spans="1:6" ht="29.25" thickBot="1">
      <c r="A33" s="42"/>
      <c r="B33" s="43" t="s">
        <v>47</v>
      </c>
      <c r="C33" s="56">
        <f>C31-C32</f>
        <v>1152457</v>
      </c>
      <c r="D33" s="56">
        <f>D31-D32</f>
        <v>699674</v>
      </c>
      <c r="E33" s="56">
        <f>E31-E32</f>
        <v>693673</v>
      </c>
      <c r="F33" s="56">
        <f>F31-F32</f>
        <v>7993</v>
      </c>
    </row>
    <row r="34" spans="1:6" ht="25.5" customHeight="1" thickTop="1">
      <c r="A34" s="38"/>
      <c r="B34" s="57" t="s">
        <v>48</v>
      </c>
      <c r="C34" s="58">
        <f>C33+C28+C22</f>
        <v>-260315</v>
      </c>
      <c r="D34" s="58">
        <f>D33+D28+D22</f>
        <v>-326</v>
      </c>
      <c r="E34" s="58">
        <f>E33+E28+E22</f>
        <v>-593214</v>
      </c>
      <c r="F34" s="58">
        <f>F33+F28+F22</f>
        <v>-324</v>
      </c>
    </row>
    <row r="35" spans="1:9" ht="25.5" customHeight="1">
      <c r="A35" s="59"/>
      <c r="B35" s="60" t="s">
        <v>49</v>
      </c>
      <c r="C35" s="61">
        <v>1547898</v>
      </c>
      <c r="D35" s="62">
        <v>1708858</v>
      </c>
      <c r="E35" s="63">
        <f>C36</f>
        <v>1287583</v>
      </c>
      <c r="F35" s="64">
        <f>E36</f>
        <v>694369</v>
      </c>
      <c r="I35" s="21" t="s">
        <v>50</v>
      </c>
    </row>
    <row r="36" spans="1:9" s="2" customFormat="1" ht="15.75" thickBot="1">
      <c r="A36" s="65"/>
      <c r="B36" s="66" t="s">
        <v>51</v>
      </c>
      <c r="C36" s="67">
        <f>C35+C34</f>
        <v>1287583</v>
      </c>
      <c r="D36" s="67">
        <f>+D35+D34</f>
        <v>1708532</v>
      </c>
      <c r="E36" s="67">
        <f>+E35+E34</f>
        <v>694369</v>
      </c>
      <c r="F36" s="67">
        <f>+F35+F34</f>
        <v>694045</v>
      </c>
      <c r="H36" s="21"/>
      <c r="I36" s="21"/>
    </row>
    <row r="37" spans="1:9" s="2" customFormat="1" ht="15.75" thickTop="1">
      <c r="A37" s="31"/>
      <c r="B37" s="24"/>
      <c r="C37" s="24"/>
      <c r="D37" s="24"/>
      <c r="E37" s="24"/>
      <c r="F37" s="24"/>
      <c r="H37" s="21"/>
      <c r="I37" s="21"/>
    </row>
  </sheetData>
  <sheetProtection selectLockedCells="1"/>
  <mergeCells count="4">
    <mergeCell ref="C9:C10"/>
    <mergeCell ref="A1:F1"/>
    <mergeCell ref="A3:F3"/>
    <mergeCell ref="A5:F7"/>
  </mergeCells>
  <printOptions horizontalCentered="1"/>
  <pageMargins left="1" right="0.5" top="0.748031496062992" bottom="4.3" header="0.275590551181102" footer="4"/>
  <pageSetup firstPageNumber="1" useFirstPageNumber="1" horizontalDpi="600" verticalDpi="600" orientation="portrait" paperSize="9" scale="98" r:id="rId1"/>
  <headerFooter scaleWithDoc="0">
    <oddFooter>&amp;C&amp;"Times New Roman,Bold"&amp;11&amp;P</oddFooter>
  </headerFooter>
</worksheet>
</file>

<file path=xl/worksheets/sheet3.xml><?xml version="1.0" encoding="utf-8"?>
<worksheet xmlns="http://schemas.openxmlformats.org/spreadsheetml/2006/main" xmlns:r="http://schemas.openxmlformats.org/officeDocument/2006/relationships">
  <dimension ref="A3:F48"/>
  <sheetViews>
    <sheetView view="pageBreakPreview" zoomScale="115" zoomScaleSheetLayoutView="115" zoomScalePageLayoutView="0" workbookViewId="0" topLeftCell="A1">
      <selection activeCell="B16" sqref="B16"/>
    </sheetView>
  </sheetViews>
  <sheetFormatPr defaultColWidth="9.00390625" defaultRowHeight="12.75"/>
  <cols>
    <col min="1" max="1" width="5.625" style="167" customWidth="1"/>
    <col min="2" max="2" width="30.625" style="136" customWidth="1"/>
    <col min="3" max="6" width="11.625" style="136" customWidth="1"/>
    <col min="7" max="16384" width="9.00390625" style="136" customWidth="1"/>
  </cols>
  <sheetData>
    <row r="1" ht="12.75"/>
    <row r="2" ht="12.75"/>
    <row r="3" spans="1:6" ht="14.25">
      <c r="A3" s="177" t="s">
        <v>249</v>
      </c>
      <c r="B3" s="177"/>
      <c r="C3" s="177"/>
      <c r="D3" s="177"/>
      <c r="E3" s="177"/>
      <c r="F3" s="177"/>
    </row>
    <row r="4" spans="1:6" ht="15.75" thickBot="1">
      <c r="A4" s="137"/>
      <c r="B4" s="138"/>
      <c r="C4" s="138"/>
      <c r="D4" s="138"/>
      <c r="E4" s="138"/>
      <c r="F4" s="139" t="s">
        <v>250</v>
      </c>
    </row>
    <row r="5" spans="1:6" ht="15.75" thickTop="1">
      <c r="A5" s="140"/>
      <c r="B5" s="141"/>
      <c r="C5" s="178" t="s">
        <v>16</v>
      </c>
      <c r="D5" s="142" t="s">
        <v>17</v>
      </c>
      <c r="E5" s="142" t="s">
        <v>18</v>
      </c>
      <c r="F5" s="142" t="s">
        <v>17</v>
      </c>
    </row>
    <row r="6" spans="1:6" ht="15">
      <c r="A6" s="140" t="s">
        <v>251</v>
      </c>
      <c r="B6" s="143" t="s">
        <v>252</v>
      </c>
      <c r="C6" s="179"/>
      <c r="D6" s="142" t="s">
        <v>20</v>
      </c>
      <c r="E6" s="142" t="s">
        <v>20</v>
      </c>
      <c r="F6" s="142" t="s">
        <v>20</v>
      </c>
    </row>
    <row r="7" spans="1:6" ht="15.75" thickBot="1">
      <c r="A7" s="137"/>
      <c r="B7" s="138"/>
      <c r="C7" s="144" t="s">
        <v>21</v>
      </c>
      <c r="D7" s="144" t="s">
        <v>22</v>
      </c>
      <c r="E7" s="144" t="s">
        <v>22</v>
      </c>
      <c r="F7" s="144" t="s">
        <v>23</v>
      </c>
    </row>
    <row r="8" spans="1:6" ht="16.5" thickBot="1" thickTop="1">
      <c r="A8" s="145">
        <v>1</v>
      </c>
      <c r="B8" s="145">
        <v>2</v>
      </c>
      <c r="C8" s="145">
        <v>3</v>
      </c>
      <c r="D8" s="145">
        <v>4</v>
      </c>
      <c r="E8" s="145">
        <v>5</v>
      </c>
      <c r="F8" s="145">
        <v>6</v>
      </c>
    </row>
    <row r="9" spans="1:6" ht="15.75" thickTop="1">
      <c r="A9" s="146" t="s">
        <v>253</v>
      </c>
      <c r="B9" s="147" t="s">
        <v>254</v>
      </c>
      <c r="C9" s="148">
        <v>29391.520000000004</v>
      </c>
      <c r="D9" s="148">
        <v>35334.81</v>
      </c>
      <c r="E9" s="148">
        <v>37028.71000000001</v>
      </c>
      <c r="F9" s="148">
        <v>42567.619999999995</v>
      </c>
    </row>
    <row r="10" spans="1:6" ht="15">
      <c r="A10" s="149"/>
      <c r="B10" s="150" t="s">
        <v>255</v>
      </c>
      <c r="C10" s="151">
        <v>3.4989904761904764</v>
      </c>
      <c r="D10" s="151">
        <v>3.7811460674157296</v>
      </c>
      <c r="E10" s="151">
        <v>3.962408774745854</v>
      </c>
      <c r="F10" s="151">
        <v>4.094615236629473</v>
      </c>
    </row>
    <row r="11" spans="1:6" ht="15">
      <c r="A11" s="146" t="s">
        <v>256</v>
      </c>
      <c r="B11" s="147" t="s">
        <v>257</v>
      </c>
      <c r="C11" s="148">
        <v>104457.11</v>
      </c>
      <c r="D11" s="148">
        <v>102550.2</v>
      </c>
      <c r="E11" s="148">
        <v>102624</v>
      </c>
      <c r="F11" s="148">
        <v>105452.67</v>
      </c>
    </row>
    <row r="12" spans="1:6" ht="15">
      <c r="A12" s="146"/>
      <c r="B12" s="147" t="s">
        <v>258</v>
      </c>
      <c r="C12" s="148">
        <v>80053.35</v>
      </c>
      <c r="D12" s="148">
        <v>73099</v>
      </c>
      <c r="E12" s="148">
        <v>73099</v>
      </c>
      <c r="F12" s="148">
        <v>73603.48</v>
      </c>
    </row>
    <row r="13" spans="1:6" ht="15">
      <c r="A13" s="146"/>
      <c r="B13" s="147" t="s">
        <v>259</v>
      </c>
      <c r="C13" s="148">
        <v>24403.759999999995</v>
      </c>
      <c r="D13" s="148">
        <v>29451.199999999997</v>
      </c>
      <c r="E13" s="148">
        <v>29525</v>
      </c>
      <c r="F13" s="148">
        <v>31849.190000000002</v>
      </c>
    </row>
    <row r="14" spans="1:6" ht="15">
      <c r="A14" s="149"/>
      <c r="B14" s="150" t="s">
        <v>255</v>
      </c>
      <c r="C14" s="151">
        <v>2.905209523809523</v>
      </c>
      <c r="D14" s="151">
        <v>3.1515462814339217</v>
      </c>
      <c r="E14" s="151">
        <v>3.15944355270198</v>
      </c>
      <c r="F14" s="151">
        <v>3.063600423239708</v>
      </c>
    </row>
    <row r="15" spans="1:6" ht="15">
      <c r="A15" s="146" t="s">
        <v>260</v>
      </c>
      <c r="B15" s="147" t="s">
        <v>261</v>
      </c>
      <c r="C15" s="148">
        <v>233414.82</v>
      </c>
      <c r="D15" s="148">
        <v>341405.84</v>
      </c>
      <c r="E15" s="148">
        <v>339900.99</v>
      </c>
      <c r="F15" s="148">
        <v>351574.52</v>
      </c>
    </row>
    <row r="16" spans="1:6" ht="15">
      <c r="A16" s="149"/>
      <c r="B16" s="150" t="s">
        <v>255</v>
      </c>
      <c r="C16" s="151">
        <v>27.78747857142857</v>
      </c>
      <c r="D16" s="151">
        <v>36.53353023006956</v>
      </c>
      <c r="E16" s="151">
        <v>36.372497592295346</v>
      </c>
      <c r="F16" s="151">
        <v>33.8182493266641</v>
      </c>
    </row>
    <row r="17" spans="1:6" ht="15">
      <c r="A17" s="146" t="s">
        <v>262</v>
      </c>
      <c r="B17" s="147" t="s">
        <v>263</v>
      </c>
      <c r="C17" s="148">
        <v>61165</v>
      </c>
      <c r="D17" s="148">
        <v>72314</v>
      </c>
      <c r="E17" s="148">
        <v>69848</v>
      </c>
      <c r="F17" s="148">
        <v>83155</v>
      </c>
    </row>
    <row r="18" spans="1:6" ht="30">
      <c r="A18" s="146" t="s">
        <v>264</v>
      </c>
      <c r="B18" s="147" t="s">
        <v>265</v>
      </c>
      <c r="C18" s="148">
        <v>172249.82</v>
      </c>
      <c r="D18" s="148">
        <v>269091.84</v>
      </c>
      <c r="E18" s="148">
        <v>270052.99</v>
      </c>
      <c r="F18" s="148">
        <v>268419.52</v>
      </c>
    </row>
    <row r="19" spans="1:6" ht="15">
      <c r="A19" s="146"/>
      <c r="B19" s="147" t="s">
        <v>266</v>
      </c>
      <c r="C19" s="148">
        <v>34573.61</v>
      </c>
      <c r="D19" s="148">
        <v>15609.41</v>
      </c>
      <c r="E19" s="148">
        <v>15610.51</v>
      </c>
      <c r="F19" s="148">
        <v>17296.94</v>
      </c>
    </row>
    <row r="20" spans="1:6" ht="30">
      <c r="A20" s="152" t="s">
        <v>267</v>
      </c>
      <c r="B20" s="153" t="s">
        <v>268</v>
      </c>
      <c r="C20" s="154">
        <v>367263.45</v>
      </c>
      <c r="D20" s="154">
        <v>479290.85000000003</v>
      </c>
      <c r="E20" s="154">
        <v>479553.7</v>
      </c>
      <c r="F20" s="154">
        <v>499594.81</v>
      </c>
    </row>
    <row r="21" spans="1:6" ht="15">
      <c r="A21" s="146" t="s">
        <v>269</v>
      </c>
      <c r="B21" s="147" t="s">
        <v>270</v>
      </c>
      <c r="C21" s="148">
        <v>248176.37</v>
      </c>
      <c r="D21" s="148">
        <v>252796.41</v>
      </c>
      <c r="E21" s="148">
        <v>252810.56</v>
      </c>
      <c r="F21" s="148">
        <v>275822.23</v>
      </c>
    </row>
    <row r="22" spans="1:6" ht="45">
      <c r="A22" s="146" t="s">
        <v>262</v>
      </c>
      <c r="B22" s="147" t="s">
        <v>271</v>
      </c>
      <c r="C22" s="148">
        <v>77869.54000000001</v>
      </c>
      <c r="D22" s="155">
        <v>96892.58</v>
      </c>
      <c r="E22" s="148">
        <v>96892.58</v>
      </c>
      <c r="F22" s="155">
        <v>103616.02</v>
      </c>
    </row>
    <row r="23" spans="1:6" ht="15">
      <c r="A23" s="146" t="s">
        <v>264</v>
      </c>
      <c r="B23" s="147" t="s">
        <v>272</v>
      </c>
      <c r="C23" s="148">
        <v>19083.23</v>
      </c>
      <c r="D23" s="148">
        <v>20137.83</v>
      </c>
      <c r="E23" s="148">
        <v>20137.83</v>
      </c>
      <c r="F23" s="148">
        <v>20671.79</v>
      </c>
    </row>
    <row r="24" spans="1:6" ht="15">
      <c r="A24" s="146" t="s">
        <v>273</v>
      </c>
      <c r="B24" s="147" t="s">
        <v>274</v>
      </c>
      <c r="C24" s="148">
        <v>17375.82</v>
      </c>
      <c r="D24" s="148">
        <v>23965.85</v>
      </c>
      <c r="E24" s="148">
        <v>23965.85</v>
      </c>
      <c r="F24" s="148">
        <v>28356.92</v>
      </c>
    </row>
    <row r="25" spans="1:6" ht="15">
      <c r="A25" s="146" t="s">
        <v>275</v>
      </c>
      <c r="B25" s="147" t="s">
        <v>276</v>
      </c>
      <c r="C25" s="148">
        <v>133847.78</v>
      </c>
      <c r="D25" s="148">
        <v>111800.15</v>
      </c>
      <c r="E25" s="148">
        <v>111814.29999999999</v>
      </c>
      <c r="F25" s="148">
        <v>123177.5</v>
      </c>
    </row>
    <row r="26" spans="1:6" ht="15">
      <c r="A26" s="152" t="s">
        <v>277</v>
      </c>
      <c r="B26" s="153" t="s">
        <v>278</v>
      </c>
      <c r="C26" s="154">
        <v>74837.77</v>
      </c>
      <c r="D26" s="154">
        <v>104205.7</v>
      </c>
      <c r="E26" s="154">
        <v>106626.61</v>
      </c>
      <c r="F26" s="154">
        <v>122508.77</v>
      </c>
    </row>
    <row r="27" spans="1:6" ht="30">
      <c r="A27" s="152" t="s">
        <v>279</v>
      </c>
      <c r="B27" s="153" t="s">
        <v>280</v>
      </c>
      <c r="C27" s="154">
        <v>323014.14</v>
      </c>
      <c r="D27" s="154">
        <v>357002.11</v>
      </c>
      <c r="E27" s="154">
        <v>359437.17</v>
      </c>
      <c r="F27" s="154">
        <v>398331</v>
      </c>
    </row>
    <row r="28" spans="1:6" ht="45">
      <c r="A28" s="152"/>
      <c r="B28" s="153" t="s">
        <v>281</v>
      </c>
      <c r="C28" s="154">
        <v>107086.96</v>
      </c>
      <c r="D28" s="154">
        <v>117736.59</v>
      </c>
      <c r="E28" s="154">
        <v>117890.65</v>
      </c>
      <c r="F28" s="154">
        <v>135747.43</v>
      </c>
    </row>
    <row r="29" spans="1:6" ht="15">
      <c r="A29" s="152" t="s">
        <v>282</v>
      </c>
      <c r="B29" s="153" t="s">
        <v>283</v>
      </c>
      <c r="C29" s="154">
        <v>44249.31</v>
      </c>
      <c r="D29" s="154">
        <v>122288.74000000005</v>
      </c>
      <c r="E29" s="154">
        <v>120116.53000000003</v>
      </c>
      <c r="F29" s="154">
        <v>101263.81</v>
      </c>
    </row>
    <row r="30" spans="1:6" ht="15">
      <c r="A30" s="156"/>
      <c r="B30" s="157" t="s">
        <v>255</v>
      </c>
      <c r="C30" s="158">
        <v>5.267774999999999</v>
      </c>
      <c r="D30" s="158">
        <v>13.086007490636709</v>
      </c>
      <c r="E30" s="158">
        <v>12.853561262707332</v>
      </c>
      <c r="F30" s="158">
        <v>9.740651212004616</v>
      </c>
    </row>
    <row r="31" spans="1:6" ht="30">
      <c r="A31" s="152" t="s">
        <v>262</v>
      </c>
      <c r="B31" s="153" t="s">
        <v>284</v>
      </c>
      <c r="C31" s="154">
        <v>63332.53999999999</v>
      </c>
      <c r="D31" s="154">
        <v>142426.57000000007</v>
      </c>
      <c r="E31" s="154">
        <v>140254.36000000004</v>
      </c>
      <c r="F31" s="154">
        <v>121935.6</v>
      </c>
    </row>
    <row r="32" spans="1:6" ht="15">
      <c r="A32" s="149"/>
      <c r="B32" s="150" t="s">
        <v>255</v>
      </c>
      <c r="C32" s="151">
        <v>7.539588095238095</v>
      </c>
      <c r="D32" s="151">
        <v>15.240938469769938</v>
      </c>
      <c r="E32" s="151">
        <v>15.008492241840562</v>
      </c>
      <c r="F32" s="151">
        <v>11.729088110811851</v>
      </c>
    </row>
    <row r="33" spans="1:6" ht="30">
      <c r="A33" s="146" t="s">
        <v>285</v>
      </c>
      <c r="B33" s="147" t="s">
        <v>286</v>
      </c>
      <c r="C33" s="148">
        <v>2.81</v>
      </c>
      <c r="D33" s="148">
        <v>79.99</v>
      </c>
      <c r="E33" s="148">
        <v>79.99</v>
      </c>
      <c r="F33" s="148">
        <v>77.75</v>
      </c>
    </row>
    <row r="34" spans="1:6" ht="15">
      <c r="A34" s="146" t="s">
        <v>287</v>
      </c>
      <c r="B34" s="147" t="s">
        <v>288</v>
      </c>
      <c r="C34" s="159">
        <v>4225</v>
      </c>
      <c r="D34" s="160">
        <v>0</v>
      </c>
      <c r="E34" s="161">
        <v>0</v>
      </c>
      <c r="F34" s="160">
        <v>0</v>
      </c>
    </row>
    <row r="35" spans="1:6" ht="15">
      <c r="A35" s="146" t="s">
        <v>289</v>
      </c>
      <c r="B35" s="147" t="s">
        <v>290</v>
      </c>
      <c r="C35" s="148">
        <v>61575.92</v>
      </c>
      <c r="D35" s="148">
        <v>146228.73</v>
      </c>
      <c r="E35" s="148">
        <v>149925.39</v>
      </c>
      <c r="F35" s="148">
        <v>131501.56</v>
      </c>
    </row>
    <row r="36" spans="1:6" ht="30">
      <c r="A36" s="146" t="s">
        <v>291</v>
      </c>
      <c r="B36" s="147" t="s">
        <v>292</v>
      </c>
      <c r="C36" s="148">
        <v>4917.35</v>
      </c>
      <c r="D36" s="148">
        <v>540</v>
      </c>
      <c r="E36" s="148">
        <v>540</v>
      </c>
      <c r="F36" s="148">
        <v>1040</v>
      </c>
    </row>
    <row r="37" spans="1:6" ht="15">
      <c r="A37" s="146" t="s">
        <v>293</v>
      </c>
      <c r="B37" s="147" t="s">
        <v>294</v>
      </c>
      <c r="C37" s="148">
        <v>18016.15000000001</v>
      </c>
      <c r="D37" s="148">
        <v>24399.999999999956</v>
      </c>
      <c r="E37" s="148">
        <v>30268.86999999998</v>
      </c>
      <c r="F37" s="148">
        <v>31200</v>
      </c>
    </row>
    <row r="38" spans="1:6" ht="15">
      <c r="A38" s="162"/>
      <c r="B38" s="150" t="s">
        <v>255</v>
      </c>
      <c r="C38" s="163">
        <v>2.144779761904763</v>
      </c>
      <c r="D38" s="163">
        <v>2.6110219368646286</v>
      </c>
      <c r="E38" s="163">
        <v>3.2390444087747436</v>
      </c>
      <c r="F38" s="163">
        <v>3.001154290111581</v>
      </c>
    </row>
    <row r="39" spans="1:6" ht="30">
      <c r="A39" s="146" t="s">
        <v>295</v>
      </c>
      <c r="B39" s="147" t="s">
        <v>296</v>
      </c>
      <c r="C39" s="148">
        <v>255282</v>
      </c>
      <c r="D39" s="148">
        <v>286290.94</v>
      </c>
      <c r="E39" s="148">
        <v>279618.73</v>
      </c>
      <c r="F39" s="148">
        <v>310815.49</v>
      </c>
    </row>
    <row r="40" spans="1:6" ht="15">
      <c r="A40" s="149"/>
      <c r="B40" s="164" t="s">
        <v>255</v>
      </c>
      <c r="C40" s="151">
        <v>30.39071428571429</v>
      </c>
      <c r="D40" s="151">
        <v>30.635734617442484</v>
      </c>
      <c r="E40" s="151">
        <v>29.921747458533975</v>
      </c>
      <c r="F40" s="151">
        <v>29.89760388611004</v>
      </c>
    </row>
    <row r="41" spans="1:6" ht="30">
      <c r="A41" s="146" t="s">
        <v>297</v>
      </c>
      <c r="B41" s="147" t="s">
        <v>298</v>
      </c>
      <c r="C41" s="148">
        <v>31000</v>
      </c>
      <c r="D41" s="148">
        <v>31000</v>
      </c>
      <c r="E41" s="148">
        <v>31000</v>
      </c>
      <c r="F41" s="148">
        <v>15700</v>
      </c>
    </row>
    <row r="42" spans="1:6" ht="15">
      <c r="A42" s="149"/>
      <c r="B42" s="164" t="s">
        <v>255</v>
      </c>
      <c r="C42" s="151">
        <v>3.6904761904761907</v>
      </c>
      <c r="D42" s="151">
        <v>3.3172819689673623</v>
      </c>
      <c r="E42" s="151">
        <v>3.3172819689673623</v>
      </c>
      <c r="F42" s="151">
        <v>1.5101962293189688</v>
      </c>
    </row>
    <row r="43" spans="1:6" ht="30">
      <c r="A43" s="146" t="s">
        <v>299</v>
      </c>
      <c r="B43" s="153" t="s">
        <v>300</v>
      </c>
      <c r="C43" s="154">
        <v>286282</v>
      </c>
      <c r="D43" s="154">
        <v>317290.94</v>
      </c>
      <c r="E43" s="154">
        <v>310618.73</v>
      </c>
      <c r="F43" s="154">
        <v>326515.49</v>
      </c>
    </row>
    <row r="44" spans="1:6" ht="15">
      <c r="A44" s="162"/>
      <c r="B44" s="150" t="s">
        <v>255</v>
      </c>
      <c r="C44" s="163">
        <v>34.08119047619048</v>
      </c>
      <c r="D44" s="163">
        <v>33.953016586409845</v>
      </c>
      <c r="E44" s="163">
        <v>33.239029427501336</v>
      </c>
      <c r="F44" s="163">
        <v>31.40780011542901</v>
      </c>
    </row>
    <row r="45" spans="1:6" ht="15">
      <c r="A45" s="152"/>
      <c r="B45" s="165"/>
      <c r="C45" s="154"/>
      <c r="D45" s="154"/>
      <c r="E45" s="154"/>
      <c r="F45" s="154"/>
    </row>
    <row r="46" spans="1:6" ht="29.25" customHeight="1">
      <c r="A46" s="166" t="s">
        <v>140</v>
      </c>
      <c r="B46" s="180" t="s">
        <v>301</v>
      </c>
      <c r="C46" s="180"/>
      <c r="D46" s="180"/>
      <c r="E46" s="180"/>
      <c r="F46" s="180"/>
    </row>
    <row r="47" spans="1:6" ht="15">
      <c r="A47" s="152"/>
      <c r="B47" s="181" t="s">
        <v>302</v>
      </c>
      <c r="C47" s="181"/>
      <c r="D47" s="181"/>
      <c r="E47" s="181"/>
      <c r="F47" s="181"/>
    </row>
    <row r="48" spans="1:6" ht="15.75" customHeight="1">
      <c r="A48" s="152"/>
      <c r="B48" s="181" t="s">
        <v>303</v>
      </c>
      <c r="C48" s="181"/>
      <c r="D48" s="181"/>
      <c r="E48" s="181"/>
      <c r="F48" s="181"/>
    </row>
  </sheetData>
  <sheetProtection/>
  <mergeCells count="5">
    <mergeCell ref="A3:F3"/>
    <mergeCell ref="C5:C6"/>
    <mergeCell ref="B46:F46"/>
    <mergeCell ref="B47:F47"/>
    <mergeCell ref="B48:F48"/>
  </mergeCells>
  <printOptions/>
  <pageMargins left="1" right="0.5" top="0.52" bottom="4.3" header="0.36" footer="4"/>
  <pageSetup firstPageNumber="3" useFirstPageNumber="1" horizontalDpi="600" verticalDpi="600" orientation="portrait" paperSize="9" r:id="rId3"/>
  <headerFooter scaleWithDoc="0">
    <oddFooter>&amp;C&amp;"Times New Roman,Bold"&amp;11&amp;P</oddFooter>
  </headerFooter>
  <legacyDrawing r:id="rId2"/>
</worksheet>
</file>

<file path=xl/worksheets/sheet4.xml><?xml version="1.0" encoding="utf-8"?>
<worksheet xmlns="http://schemas.openxmlformats.org/spreadsheetml/2006/main" xmlns:r="http://schemas.openxmlformats.org/officeDocument/2006/relationships">
  <sheetPr transitionEvaluation="1" transitionEntry="1"/>
  <dimension ref="A1:I104"/>
  <sheetViews>
    <sheetView tabSelected="1" view="pageBreakPreview" zoomScaleSheetLayoutView="100" zoomScalePageLayoutView="0" workbookViewId="0" topLeftCell="A53">
      <selection activeCell="B61" sqref="B61"/>
    </sheetView>
  </sheetViews>
  <sheetFormatPr defaultColWidth="9.625" defaultRowHeight="12.75"/>
  <cols>
    <col min="1" max="1" width="8.875" style="21" customWidth="1"/>
    <col min="2" max="2" width="32.625" style="21" customWidth="1"/>
    <col min="3" max="4" width="11.625" style="21" customWidth="1"/>
    <col min="5" max="5" width="9.625" style="21" customWidth="1"/>
    <col min="6" max="6" width="11.625" style="21" customWidth="1"/>
    <col min="7" max="16384" width="9.625" style="21" customWidth="1"/>
  </cols>
  <sheetData>
    <row r="1" spans="1:9" s="2" customFormat="1" ht="13.5" customHeight="1" hidden="1">
      <c r="A1" s="24"/>
      <c r="B1" s="31"/>
      <c r="C1" s="69"/>
      <c r="D1" s="69"/>
      <c r="E1" s="70"/>
      <c r="F1" s="69"/>
      <c r="G1" s="21"/>
      <c r="H1" s="21"/>
      <c r="I1" s="21"/>
    </row>
    <row r="2" spans="1:9" s="2" customFormat="1" ht="13.5" customHeight="1">
      <c r="A2" s="24"/>
      <c r="B2" s="31"/>
      <c r="C2" s="69"/>
      <c r="D2" s="69"/>
      <c r="E2" s="70"/>
      <c r="F2" s="69"/>
      <c r="G2" s="21"/>
      <c r="H2" s="21"/>
      <c r="I2" s="21"/>
    </row>
    <row r="3" spans="1:9" s="2" customFormat="1" ht="13.5" customHeight="1">
      <c r="A3" s="173" t="s">
        <v>52</v>
      </c>
      <c r="B3" s="173"/>
      <c r="C3" s="173"/>
      <c r="D3" s="173"/>
      <c r="E3" s="173"/>
      <c r="F3" s="173"/>
      <c r="G3" s="21"/>
      <c r="H3" s="21"/>
      <c r="I3" s="21"/>
    </row>
    <row r="4" spans="1:9" s="2" customFormat="1" ht="13.5" customHeight="1">
      <c r="A4" s="191" t="s">
        <v>53</v>
      </c>
      <c r="B4" s="191"/>
      <c r="C4" s="191"/>
      <c r="D4" s="191"/>
      <c r="E4" s="191"/>
      <c r="F4" s="191"/>
      <c r="G4" s="21"/>
      <c r="H4" s="21"/>
      <c r="I4" s="21"/>
    </row>
    <row r="5" spans="1:9" s="2" customFormat="1" ht="15">
      <c r="A5" s="8"/>
      <c r="B5" s="8"/>
      <c r="C5" s="8"/>
      <c r="D5" s="71"/>
      <c r="E5" s="19"/>
      <c r="F5" s="19"/>
      <c r="G5" s="21"/>
      <c r="H5" s="21"/>
      <c r="I5" s="21"/>
    </row>
    <row r="6" spans="1:9" s="2" customFormat="1" ht="33" customHeight="1">
      <c r="A6" s="176" t="s">
        <v>54</v>
      </c>
      <c r="B6" s="176"/>
      <c r="C6" s="176"/>
      <c r="D6" s="176"/>
      <c r="E6" s="192"/>
      <c r="F6" s="192"/>
      <c r="G6" s="21"/>
      <c r="H6" s="21"/>
      <c r="I6" s="21"/>
    </row>
    <row r="7" spans="1:9" s="2" customFormat="1" ht="3" customHeight="1">
      <c r="A7" s="176"/>
      <c r="B7" s="176"/>
      <c r="C7" s="176"/>
      <c r="D7" s="176"/>
      <c r="E7" s="192"/>
      <c r="F7" s="192"/>
      <c r="G7" s="21"/>
      <c r="H7" s="21"/>
      <c r="I7" s="21"/>
    </row>
    <row r="8" spans="1:9" s="2" customFormat="1" ht="15">
      <c r="A8" s="19"/>
      <c r="B8" s="19"/>
      <c r="C8" s="19"/>
      <c r="D8" s="19"/>
      <c r="E8" s="19"/>
      <c r="F8" s="71" t="s">
        <v>15</v>
      </c>
      <c r="G8" s="21"/>
      <c r="H8" s="21"/>
      <c r="I8" s="21"/>
    </row>
    <row r="9" spans="1:9" s="2" customFormat="1" ht="15">
      <c r="A9" s="72"/>
      <c r="B9" s="48"/>
      <c r="C9" s="48"/>
      <c r="D9" s="48"/>
      <c r="E9" s="48"/>
      <c r="F9" s="73"/>
      <c r="G9" s="21"/>
      <c r="H9" s="21"/>
      <c r="I9" s="21"/>
    </row>
    <row r="10" spans="1:9" s="2" customFormat="1" ht="15">
      <c r="A10" s="74" t="s">
        <v>55</v>
      </c>
      <c r="B10" s="75" t="s">
        <v>56</v>
      </c>
      <c r="C10" s="24"/>
      <c r="D10" s="24"/>
      <c r="E10" s="24"/>
      <c r="F10" s="76"/>
      <c r="G10" s="21"/>
      <c r="H10" s="21"/>
      <c r="I10" s="21"/>
    </row>
    <row r="11" spans="1:6" ht="14.25" customHeight="1">
      <c r="A11" s="77"/>
      <c r="B11" s="31" t="s">
        <v>57</v>
      </c>
      <c r="C11" s="24"/>
      <c r="D11" s="24"/>
      <c r="E11" s="24"/>
      <c r="F11" s="78">
        <v>454252</v>
      </c>
    </row>
    <row r="12" spans="1:6" ht="14.25" customHeight="1">
      <c r="A12" s="77"/>
      <c r="B12" s="31" t="s">
        <v>58</v>
      </c>
      <c r="C12" s="24"/>
      <c r="D12" s="24"/>
      <c r="E12" s="24"/>
      <c r="F12" s="76">
        <v>3000</v>
      </c>
    </row>
    <row r="13" spans="1:6" ht="14.25" customHeight="1">
      <c r="A13" s="77"/>
      <c r="B13" s="31" t="s">
        <v>59</v>
      </c>
      <c r="C13" s="24"/>
      <c r="D13" s="24"/>
      <c r="E13" s="24"/>
      <c r="F13" s="76">
        <v>111105</v>
      </c>
    </row>
    <row r="14" spans="1:6" ht="14.25" customHeight="1">
      <c r="A14" s="77"/>
      <c r="B14" s="31" t="s">
        <v>60</v>
      </c>
      <c r="C14" s="24"/>
      <c r="D14" s="24"/>
      <c r="E14" s="24"/>
      <c r="F14" s="76">
        <v>12500</v>
      </c>
    </row>
    <row r="15" spans="1:6" ht="14.25" customHeight="1">
      <c r="A15" s="77"/>
      <c r="B15" s="31" t="s">
        <v>61</v>
      </c>
      <c r="C15" s="24"/>
      <c r="D15" s="24"/>
      <c r="E15" s="24"/>
      <c r="F15" s="76">
        <v>6000</v>
      </c>
    </row>
    <row r="16" spans="1:6" ht="14.25" customHeight="1">
      <c r="A16" s="77"/>
      <c r="B16" s="31" t="s">
        <v>62</v>
      </c>
      <c r="C16" s="24"/>
      <c r="D16" s="24"/>
      <c r="E16" s="24"/>
      <c r="F16" s="76">
        <v>977998</v>
      </c>
    </row>
    <row r="17" spans="1:6" ht="14.25" customHeight="1">
      <c r="A17" s="77"/>
      <c r="B17" s="31" t="s">
        <v>63</v>
      </c>
      <c r="C17" s="24"/>
      <c r="D17" s="24"/>
      <c r="E17" s="24"/>
      <c r="F17" s="76">
        <v>55231</v>
      </c>
    </row>
    <row r="18" spans="1:6" ht="12.75" customHeight="1">
      <c r="A18" s="184" t="s">
        <v>64</v>
      </c>
      <c r="B18" s="185"/>
      <c r="C18" s="185"/>
      <c r="D18" s="185"/>
      <c r="E18" s="185"/>
      <c r="F18" s="79">
        <f>SUM(F11:F17)</f>
        <v>1620086</v>
      </c>
    </row>
    <row r="19" spans="1:6" ht="15">
      <c r="A19" s="74"/>
      <c r="B19" s="8"/>
      <c r="C19" s="8"/>
      <c r="D19" s="24"/>
      <c r="E19" s="24"/>
      <c r="F19" s="76"/>
    </row>
    <row r="20" spans="1:6" ht="15">
      <c r="A20" s="74" t="s">
        <v>65</v>
      </c>
      <c r="B20" s="75" t="s">
        <v>66</v>
      </c>
      <c r="C20" s="24"/>
      <c r="D20" s="24"/>
      <c r="E20" s="24"/>
      <c r="F20" s="76"/>
    </row>
    <row r="21" spans="1:6" ht="13.5" customHeight="1">
      <c r="A21" s="77"/>
      <c r="B21" s="31" t="s">
        <v>67</v>
      </c>
      <c r="C21" s="24"/>
      <c r="D21" s="24"/>
      <c r="E21" s="24"/>
      <c r="F21" s="76"/>
    </row>
    <row r="22" spans="1:6" ht="13.5" customHeight="1">
      <c r="A22" s="77"/>
      <c r="B22" s="31" t="s">
        <v>68</v>
      </c>
      <c r="C22" s="24"/>
      <c r="D22" s="24"/>
      <c r="E22" s="24"/>
      <c r="F22" s="80">
        <v>50000</v>
      </c>
    </row>
    <row r="23" spans="1:6" ht="13.5" customHeight="1">
      <c r="A23" s="77"/>
      <c r="B23" s="31" t="s">
        <v>69</v>
      </c>
      <c r="C23" s="24"/>
      <c r="D23" s="24"/>
      <c r="E23" s="24"/>
      <c r="F23" s="76">
        <v>94500</v>
      </c>
    </row>
    <row r="24" spans="1:6" ht="13.5" customHeight="1">
      <c r="A24" s="77"/>
      <c r="B24" s="31" t="s">
        <v>70</v>
      </c>
      <c r="C24" s="24"/>
      <c r="D24" s="24"/>
      <c r="E24" s="24"/>
      <c r="F24" s="76">
        <v>100000</v>
      </c>
    </row>
    <row r="25" spans="1:6" ht="13.5" customHeight="1">
      <c r="A25" s="77"/>
      <c r="B25" s="31" t="s">
        <v>71</v>
      </c>
      <c r="C25" s="24"/>
      <c r="D25" s="24"/>
      <c r="E25" s="24"/>
      <c r="F25" s="76">
        <v>10000</v>
      </c>
    </row>
    <row r="26" spans="1:6" ht="13.5" customHeight="1">
      <c r="A26" s="77"/>
      <c r="B26" s="31" t="s">
        <v>72</v>
      </c>
      <c r="C26" s="24"/>
      <c r="D26" s="24"/>
      <c r="E26" s="24"/>
      <c r="F26" s="76">
        <v>938658</v>
      </c>
    </row>
    <row r="27" spans="1:6" ht="12.75" customHeight="1">
      <c r="A27" s="184" t="s">
        <v>73</v>
      </c>
      <c r="B27" s="185"/>
      <c r="C27" s="185"/>
      <c r="D27" s="185"/>
      <c r="E27" s="185"/>
      <c r="F27" s="79">
        <f>SUM(F21:F26)</f>
        <v>1193158</v>
      </c>
    </row>
    <row r="28" spans="1:6" ht="15">
      <c r="A28" s="74"/>
      <c r="B28" s="8"/>
      <c r="C28" s="8"/>
      <c r="D28" s="9"/>
      <c r="E28" s="24"/>
      <c r="F28" s="81"/>
    </row>
    <row r="29" spans="1:6" ht="15">
      <c r="A29" s="74" t="s">
        <v>45</v>
      </c>
      <c r="B29" s="75" t="s">
        <v>74</v>
      </c>
      <c r="C29" s="24"/>
      <c r="D29" s="9"/>
      <c r="E29" s="24"/>
      <c r="F29" s="81"/>
    </row>
    <row r="30" spans="1:6" ht="15">
      <c r="A30" s="74"/>
      <c r="B30" s="31" t="s">
        <v>75</v>
      </c>
      <c r="C30" s="24"/>
      <c r="D30" s="24"/>
      <c r="E30" s="24"/>
      <c r="F30" s="76">
        <v>200000</v>
      </c>
    </row>
    <row r="31" spans="1:6" ht="15">
      <c r="A31" s="74"/>
      <c r="B31" s="31" t="s">
        <v>76</v>
      </c>
      <c r="C31" s="24"/>
      <c r="D31" s="24"/>
      <c r="E31" s="24"/>
      <c r="F31" s="76">
        <v>187700</v>
      </c>
    </row>
    <row r="32" spans="1:6" ht="15">
      <c r="A32" s="74"/>
      <c r="B32" s="31" t="s">
        <v>77</v>
      </c>
      <c r="C32" s="24"/>
      <c r="D32" s="24"/>
      <c r="E32" s="24"/>
      <c r="F32" s="76">
        <v>31600</v>
      </c>
    </row>
    <row r="33" spans="1:6" ht="15">
      <c r="A33" s="74"/>
      <c r="B33" s="31" t="s">
        <v>78</v>
      </c>
      <c r="C33" s="24"/>
      <c r="D33" s="24"/>
      <c r="E33" s="24"/>
      <c r="F33" s="76">
        <v>47900</v>
      </c>
    </row>
    <row r="34" spans="1:6" ht="15">
      <c r="A34" s="184" t="s">
        <v>79</v>
      </c>
      <c r="B34" s="185"/>
      <c r="C34" s="185"/>
      <c r="D34" s="185"/>
      <c r="E34" s="185"/>
      <c r="F34" s="79">
        <f>SUM(F30:F33)</f>
        <v>467200</v>
      </c>
    </row>
    <row r="35" spans="1:6" ht="15" customHeight="1">
      <c r="A35" s="82"/>
      <c r="B35" s="83"/>
      <c r="C35" s="48"/>
      <c r="D35" s="84"/>
      <c r="E35" s="48"/>
      <c r="F35" s="85"/>
    </row>
    <row r="36" spans="1:6" ht="15" customHeight="1">
      <c r="A36" s="74" t="s">
        <v>80</v>
      </c>
      <c r="B36" s="75" t="s">
        <v>81</v>
      </c>
      <c r="C36" s="24"/>
      <c r="D36" s="24"/>
      <c r="E36" s="24"/>
      <c r="F36" s="86"/>
    </row>
    <row r="37" spans="1:6" ht="15" customHeight="1">
      <c r="A37" s="77"/>
      <c r="B37" s="31" t="s">
        <v>82</v>
      </c>
      <c r="C37" s="24"/>
      <c r="D37" s="24"/>
      <c r="E37" s="24"/>
      <c r="F37" s="78">
        <v>172049</v>
      </c>
    </row>
    <row r="38" spans="1:6" ht="15" customHeight="1">
      <c r="A38" s="87"/>
      <c r="B38" s="39" t="s">
        <v>83</v>
      </c>
      <c r="C38" s="88"/>
      <c r="D38" s="88"/>
      <c r="E38" s="88"/>
      <c r="F38" s="89">
        <v>1310000</v>
      </c>
    </row>
    <row r="39" spans="1:6" ht="15" customHeight="1">
      <c r="A39" s="184" t="s">
        <v>84</v>
      </c>
      <c r="B39" s="185"/>
      <c r="C39" s="185"/>
      <c r="D39" s="185"/>
      <c r="E39" s="185"/>
      <c r="F39" s="79">
        <f>SUM(F37:F38)</f>
        <v>1482049</v>
      </c>
    </row>
    <row r="40" spans="1:6" ht="15" customHeight="1">
      <c r="A40" s="77"/>
      <c r="B40" s="24"/>
      <c r="C40" s="24"/>
      <c r="D40" s="24"/>
      <c r="E40" s="24"/>
      <c r="F40" s="86"/>
    </row>
    <row r="41" spans="1:6" ht="15" customHeight="1">
      <c r="A41" s="74" t="s">
        <v>85</v>
      </c>
      <c r="B41" s="75" t="s">
        <v>86</v>
      </c>
      <c r="C41" s="24"/>
      <c r="D41" s="24"/>
      <c r="E41" s="24"/>
      <c r="F41" s="86"/>
    </row>
    <row r="42" spans="1:6" ht="15" customHeight="1">
      <c r="A42" s="77"/>
      <c r="B42" s="31" t="s">
        <v>87</v>
      </c>
      <c r="C42" s="24"/>
      <c r="D42" s="24"/>
      <c r="E42" s="24"/>
      <c r="F42" s="76">
        <v>694884</v>
      </c>
    </row>
    <row r="43" spans="1:6" ht="15" customHeight="1">
      <c r="A43" s="184" t="s">
        <v>88</v>
      </c>
      <c r="B43" s="185"/>
      <c r="C43" s="185"/>
      <c r="D43" s="185"/>
      <c r="E43" s="185"/>
      <c r="F43" s="79">
        <f>F42</f>
        <v>694884</v>
      </c>
    </row>
    <row r="44" spans="1:6" ht="15" customHeight="1">
      <c r="A44" s="74"/>
      <c r="B44" s="8"/>
      <c r="C44" s="8"/>
      <c r="D44" s="9"/>
      <c r="E44" s="9"/>
      <c r="F44" s="90"/>
    </row>
    <row r="45" spans="1:6" ht="15" customHeight="1">
      <c r="A45" s="74" t="s">
        <v>89</v>
      </c>
      <c r="B45" s="75" t="s">
        <v>90</v>
      </c>
      <c r="C45" s="24"/>
      <c r="D45" s="24"/>
      <c r="E45" s="24"/>
      <c r="F45" s="86"/>
    </row>
    <row r="46" spans="1:6" ht="15" customHeight="1">
      <c r="A46" s="77"/>
      <c r="B46" s="31" t="s">
        <v>91</v>
      </c>
      <c r="C46" s="24"/>
      <c r="D46" s="24"/>
      <c r="E46" s="24"/>
      <c r="F46" s="76">
        <v>121742</v>
      </c>
    </row>
    <row r="47" spans="1:6" ht="15" customHeight="1">
      <c r="A47" s="77"/>
      <c r="B47" s="31" t="s">
        <v>92</v>
      </c>
      <c r="C47" s="24"/>
      <c r="D47" s="24"/>
      <c r="E47" s="24"/>
      <c r="F47" s="86"/>
    </row>
    <row r="48" spans="1:6" ht="15" customHeight="1">
      <c r="A48" s="77"/>
      <c r="B48" s="31" t="s">
        <v>93</v>
      </c>
      <c r="C48" s="24"/>
      <c r="D48" s="29"/>
      <c r="E48" s="24"/>
      <c r="F48" s="91">
        <v>15960</v>
      </c>
    </row>
    <row r="49" spans="1:6" ht="15" customHeight="1">
      <c r="A49" s="184" t="s">
        <v>94</v>
      </c>
      <c r="B49" s="185"/>
      <c r="C49" s="185"/>
      <c r="D49" s="185"/>
      <c r="E49" s="185"/>
      <c r="F49" s="79">
        <f>SUM(F46:F48)</f>
        <v>137702</v>
      </c>
    </row>
    <row r="50" spans="1:6" ht="15" customHeight="1">
      <c r="A50" s="74"/>
      <c r="B50" s="8"/>
      <c r="C50" s="8"/>
      <c r="D50" s="9"/>
      <c r="E50" s="24"/>
      <c r="F50" s="90"/>
    </row>
    <row r="51" spans="1:6" ht="15" customHeight="1">
      <c r="A51" s="74" t="s">
        <v>95</v>
      </c>
      <c r="B51" s="75" t="s">
        <v>96</v>
      </c>
      <c r="C51" s="24"/>
      <c r="D51" s="24"/>
      <c r="E51" s="24"/>
      <c r="F51" s="86"/>
    </row>
    <row r="52" spans="1:6" ht="15" customHeight="1">
      <c r="A52" s="77"/>
      <c r="B52" s="31" t="s">
        <v>97</v>
      </c>
      <c r="C52" s="24"/>
      <c r="D52" s="24"/>
      <c r="E52" s="24"/>
      <c r="F52" s="78">
        <v>1801749</v>
      </c>
    </row>
    <row r="53" spans="1:6" ht="15" customHeight="1">
      <c r="A53" s="87"/>
      <c r="B53" s="39" t="s">
        <v>98</v>
      </c>
      <c r="C53" s="88"/>
      <c r="D53" s="88"/>
      <c r="E53" s="88"/>
      <c r="F53" s="89">
        <v>52000</v>
      </c>
    </row>
    <row r="54" spans="1:6" ht="15" customHeight="1">
      <c r="A54" s="184" t="s">
        <v>99</v>
      </c>
      <c r="B54" s="185"/>
      <c r="C54" s="185"/>
      <c r="D54" s="185"/>
      <c r="E54" s="185"/>
      <c r="F54" s="79">
        <f>SUM(F52:F53)</f>
        <v>1853749</v>
      </c>
    </row>
    <row r="55" spans="1:6" ht="15" customHeight="1">
      <c r="A55" s="74"/>
      <c r="B55" s="8"/>
      <c r="C55" s="8"/>
      <c r="D55" s="9"/>
      <c r="E55" s="24"/>
      <c r="F55" s="90"/>
    </row>
    <row r="56" spans="1:6" ht="15" customHeight="1">
      <c r="A56" s="74" t="s">
        <v>100</v>
      </c>
      <c r="B56" s="75" t="s">
        <v>101</v>
      </c>
      <c r="C56" s="24"/>
      <c r="D56" s="68"/>
      <c r="E56" s="24"/>
      <c r="F56" s="90"/>
    </row>
    <row r="57" spans="1:6" ht="15" customHeight="1">
      <c r="A57" s="92"/>
      <c r="B57" s="39" t="s">
        <v>102</v>
      </c>
      <c r="C57" s="88"/>
      <c r="D57" s="88"/>
      <c r="E57" s="88"/>
      <c r="F57" s="89">
        <v>71864</v>
      </c>
    </row>
    <row r="58" spans="1:6" ht="15" customHeight="1">
      <c r="A58" s="184" t="s">
        <v>103</v>
      </c>
      <c r="B58" s="185"/>
      <c r="C58" s="185"/>
      <c r="D58" s="185"/>
      <c r="E58" s="185"/>
      <c r="F58" s="79">
        <f>SUM(F57)</f>
        <v>71864</v>
      </c>
    </row>
    <row r="59" spans="1:6" ht="15" customHeight="1">
      <c r="A59" s="93"/>
      <c r="B59" s="9"/>
      <c r="C59" s="24"/>
      <c r="D59" s="24"/>
      <c r="E59" s="24"/>
      <c r="F59" s="86"/>
    </row>
    <row r="60" spans="1:6" ht="15" customHeight="1">
      <c r="A60" s="74" t="s">
        <v>104</v>
      </c>
      <c r="B60" s="75" t="s">
        <v>105</v>
      </c>
      <c r="C60" s="24"/>
      <c r="D60" s="24"/>
      <c r="E60" s="24"/>
      <c r="F60" s="86"/>
    </row>
    <row r="61" spans="1:6" ht="15" customHeight="1">
      <c r="A61" s="77"/>
      <c r="B61" s="31" t="s">
        <v>106</v>
      </c>
      <c r="C61" s="24"/>
      <c r="D61" s="24"/>
      <c r="E61" s="24"/>
      <c r="F61" s="76">
        <v>19900</v>
      </c>
    </row>
    <row r="62" spans="1:6" ht="15" customHeight="1">
      <c r="A62" s="87"/>
      <c r="B62" s="39" t="s">
        <v>107</v>
      </c>
      <c r="C62" s="88"/>
      <c r="D62" s="88"/>
      <c r="E62" s="88"/>
      <c r="F62" s="94">
        <v>0</v>
      </c>
    </row>
    <row r="63" spans="1:6" ht="15" customHeight="1">
      <c r="A63" s="184" t="s">
        <v>108</v>
      </c>
      <c r="B63" s="185"/>
      <c r="C63" s="185"/>
      <c r="D63" s="185"/>
      <c r="E63" s="185"/>
      <c r="F63" s="79">
        <f>SUM(F61:F62)</f>
        <v>19900</v>
      </c>
    </row>
    <row r="64" spans="1:6" ht="15.75" customHeight="1">
      <c r="A64" s="72"/>
      <c r="B64" s="48"/>
      <c r="C64" s="48"/>
      <c r="D64" s="48"/>
      <c r="E64" s="48"/>
      <c r="F64" s="95"/>
    </row>
    <row r="65" spans="1:6" ht="15.75" customHeight="1">
      <c r="A65" s="74" t="s">
        <v>109</v>
      </c>
      <c r="B65" s="75" t="s">
        <v>110</v>
      </c>
      <c r="C65" s="24"/>
      <c r="D65" s="24"/>
      <c r="E65" s="24"/>
      <c r="F65" s="76"/>
    </row>
    <row r="66" spans="1:6" ht="15.75" customHeight="1">
      <c r="A66" s="77"/>
      <c r="B66" s="31" t="s">
        <v>111</v>
      </c>
      <c r="C66" s="24"/>
      <c r="D66" s="24"/>
      <c r="E66" s="24"/>
      <c r="F66" s="76">
        <v>59561</v>
      </c>
    </row>
    <row r="67" spans="1:6" ht="15.75" customHeight="1">
      <c r="A67" s="77"/>
      <c r="B67" s="31" t="s">
        <v>112</v>
      </c>
      <c r="C67" s="24"/>
      <c r="D67" s="24"/>
      <c r="E67" s="24"/>
      <c r="F67" s="76">
        <v>1048989</v>
      </c>
    </row>
    <row r="68" spans="1:6" ht="15.75" customHeight="1">
      <c r="A68" s="77"/>
      <c r="B68" s="31" t="s">
        <v>113</v>
      </c>
      <c r="C68" s="24"/>
      <c r="D68" s="24"/>
      <c r="E68" s="24"/>
      <c r="F68" s="76">
        <v>32050</v>
      </c>
    </row>
    <row r="69" spans="1:6" ht="15.75" customHeight="1">
      <c r="A69" s="77"/>
      <c r="B69" s="31" t="s">
        <v>114</v>
      </c>
      <c r="C69" s="24"/>
      <c r="D69" s="24"/>
      <c r="E69" s="24"/>
      <c r="F69" s="76">
        <v>114036</v>
      </c>
    </row>
    <row r="70" spans="1:6" ht="15.75" customHeight="1">
      <c r="A70" s="184" t="s">
        <v>115</v>
      </c>
      <c r="B70" s="185"/>
      <c r="C70" s="185"/>
      <c r="D70" s="185"/>
      <c r="E70" s="185"/>
      <c r="F70" s="79">
        <f>SUM(F66:F69)</f>
        <v>1254636</v>
      </c>
    </row>
    <row r="71" spans="1:6" ht="15" customHeight="1">
      <c r="A71" s="82"/>
      <c r="B71" s="46"/>
      <c r="C71" s="46"/>
      <c r="D71" s="84"/>
      <c r="E71" s="48"/>
      <c r="F71" s="96"/>
    </row>
    <row r="72" spans="1:6" ht="15.75" customHeight="1">
      <c r="A72" s="74" t="s">
        <v>116</v>
      </c>
      <c r="B72" s="75" t="s">
        <v>117</v>
      </c>
      <c r="C72" s="24"/>
      <c r="D72" s="24"/>
      <c r="E72" s="9"/>
      <c r="F72" s="76"/>
    </row>
    <row r="73" spans="1:6" ht="15.75" customHeight="1">
      <c r="A73" s="77"/>
      <c r="B73" s="31" t="s">
        <v>118</v>
      </c>
      <c r="C73" s="24"/>
      <c r="D73" s="24"/>
      <c r="E73" s="9"/>
      <c r="F73" s="78">
        <v>2281649</v>
      </c>
    </row>
    <row r="74" spans="1:6" ht="15.75" customHeight="1">
      <c r="A74" s="77"/>
      <c r="B74" s="31" t="s">
        <v>119</v>
      </c>
      <c r="C74" s="24"/>
      <c r="D74" s="24"/>
      <c r="E74" s="9"/>
      <c r="F74" s="76">
        <v>148992</v>
      </c>
    </row>
    <row r="75" spans="1:6" ht="15.75" customHeight="1">
      <c r="A75" s="77"/>
      <c r="B75" s="31" t="s">
        <v>120</v>
      </c>
      <c r="C75" s="24"/>
      <c r="D75" s="24"/>
      <c r="E75" s="9"/>
      <c r="F75" s="76">
        <v>179650</v>
      </c>
    </row>
    <row r="76" spans="1:6" ht="15.75" customHeight="1">
      <c r="A76" s="77"/>
      <c r="B76" s="31" t="s">
        <v>121</v>
      </c>
      <c r="C76" s="24"/>
      <c r="D76" s="24"/>
      <c r="E76" s="9"/>
      <c r="F76" s="76">
        <v>1540134</v>
      </c>
    </row>
    <row r="77" spans="1:6" ht="15.75" customHeight="1">
      <c r="A77" s="77"/>
      <c r="B77" s="31" t="s">
        <v>122</v>
      </c>
      <c r="C77" s="24"/>
      <c r="D77" s="24"/>
      <c r="E77" s="24"/>
      <c r="F77" s="76">
        <v>316800</v>
      </c>
    </row>
    <row r="78" spans="1:6" ht="15.75" customHeight="1">
      <c r="A78" s="77"/>
      <c r="B78" s="31" t="s">
        <v>123</v>
      </c>
      <c r="C78" s="24"/>
      <c r="D78" s="24"/>
      <c r="E78" s="24"/>
      <c r="F78" s="76">
        <v>628900</v>
      </c>
    </row>
    <row r="79" spans="1:6" ht="15.75" customHeight="1">
      <c r="A79" s="77"/>
      <c r="B79" s="31" t="s">
        <v>124</v>
      </c>
      <c r="C79" s="24"/>
      <c r="D79" s="24"/>
      <c r="E79" s="24"/>
      <c r="F79" s="76">
        <v>2342477</v>
      </c>
    </row>
    <row r="80" spans="1:6" ht="15.75" customHeight="1">
      <c r="A80" s="77"/>
      <c r="B80" s="31" t="s">
        <v>125</v>
      </c>
      <c r="C80" s="24"/>
      <c r="D80" s="24"/>
      <c r="E80" s="24"/>
      <c r="F80" s="76">
        <v>106600</v>
      </c>
    </row>
    <row r="81" spans="1:6" ht="15.75" customHeight="1">
      <c r="A81" s="77"/>
      <c r="B81" s="31" t="s">
        <v>126</v>
      </c>
      <c r="C81" s="24"/>
      <c r="D81" s="24"/>
      <c r="E81" s="24"/>
      <c r="F81" s="76">
        <v>9519</v>
      </c>
    </row>
    <row r="82" spans="1:6" ht="15.75" customHeight="1">
      <c r="A82" s="77"/>
      <c r="B82" s="31" t="s">
        <v>127</v>
      </c>
      <c r="C82" s="24"/>
      <c r="D82" s="24"/>
      <c r="E82" s="24"/>
      <c r="F82" s="76">
        <v>519200</v>
      </c>
    </row>
    <row r="83" spans="1:6" ht="15.75" customHeight="1">
      <c r="A83" s="77"/>
      <c r="B83" s="31" t="s">
        <v>128</v>
      </c>
      <c r="C83" s="24"/>
      <c r="D83" s="24"/>
      <c r="E83" s="24"/>
      <c r="F83" s="76">
        <v>181000</v>
      </c>
    </row>
    <row r="84" spans="1:6" ht="15.75" customHeight="1">
      <c r="A84" s="77"/>
      <c r="B84" s="31" t="s">
        <v>129</v>
      </c>
      <c r="C84" s="24"/>
      <c r="D84" s="24"/>
      <c r="E84" s="24"/>
      <c r="F84" s="76">
        <v>75337</v>
      </c>
    </row>
    <row r="85" spans="1:6" ht="15.75" customHeight="1">
      <c r="A85" s="77"/>
      <c r="B85" s="31" t="s">
        <v>130</v>
      </c>
      <c r="C85" s="24"/>
      <c r="D85" s="24"/>
      <c r="E85" s="24"/>
      <c r="F85" s="76">
        <v>125100</v>
      </c>
    </row>
    <row r="86" spans="1:6" ht="15.75" customHeight="1">
      <c r="A86" s="77"/>
      <c r="B86" s="31" t="s">
        <v>131</v>
      </c>
      <c r="C86" s="24"/>
      <c r="D86" s="24"/>
      <c r="E86" s="24"/>
      <c r="F86" s="76">
        <v>4225450</v>
      </c>
    </row>
    <row r="87" spans="1:6" ht="15.75" customHeight="1">
      <c r="A87" s="184" t="s">
        <v>132</v>
      </c>
      <c r="B87" s="185"/>
      <c r="C87" s="185"/>
      <c r="D87" s="185"/>
      <c r="E87" s="185"/>
      <c r="F87" s="79">
        <f>SUM(F73:F86)</f>
        <v>12680808</v>
      </c>
    </row>
    <row r="88" spans="1:6" ht="15.75" customHeight="1">
      <c r="A88" s="97"/>
      <c r="B88" s="98"/>
      <c r="C88" s="98"/>
      <c r="D88" s="98"/>
      <c r="E88" s="98"/>
      <c r="F88" s="99"/>
    </row>
    <row r="89" spans="1:6" ht="15.75" customHeight="1">
      <c r="A89" s="74" t="s">
        <v>133</v>
      </c>
      <c r="B89" s="75" t="s">
        <v>134</v>
      </c>
      <c r="C89" s="24"/>
      <c r="D89" s="24"/>
      <c r="E89" s="24"/>
      <c r="F89" s="76"/>
    </row>
    <row r="90" spans="1:6" ht="15.75" customHeight="1">
      <c r="A90" s="87"/>
      <c r="B90" s="39" t="s">
        <v>135</v>
      </c>
      <c r="C90" s="88"/>
      <c r="D90" s="88"/>
      <c r="E90" s="88"/>
      <c r="F90" s="89">
        <v>17700</v>
      </c>
    </row>
    <row r="91" spans="1:6" ht="15.75" customHeight="1">
      <c r="A91" s="72"/>
      <c r="B91" s="83" t="s">
        <v>136</v>
      </c>
      <c r="C91" s="48"/>
      <c r="D91" s="48"/>
      <c r="E91" s="48"/>
      <c r="F91" s="95">
        <v>215334</v>
      </c>
    </row>
    <row r="92" spans="1:6" ht="15.75" customHeight="1">
      <c r="A92" s="87"/>
      <c r="B92" s="39" t="s">
        <v>137</v>
      </c>
      <c r="C92" s="88"/>
      <c r="D92" s="88"/>
      <c r="E92" s="88"/>
      <c r="F92" s="89">
        <v>390930</v>
      </c>
    </row>
    <row r="93" spans="1:6" ht="15.75" customHeight="1">
      <c r="A93" s="184" t="s">
        <v>138</v>
      </c>
      <c r="B93" s="185"/>
      <c r="C93" s="185"/>
      <c r="D93" s="185"/>
      <c r="E93" s="185"/>
      <c r="F93" s="79">
        <f>SUM(F90:F92)</f>
        <v>623964</v>
      </c>
    </row>
    <row r="94" spans="1:6" ht="15.75" customHeight="1">
      <c r="A94" s="184" t="s">
        <v>139</v>
      </c>
      <c r="B94" s="185"/>
      <c r="C94" s="185"/>
      <c r="D94" s="185"/>
      <c r="E94" s="185"/>
      <c r="F94" s="79">
        <f>F93+F87+F70+F63+F58+F54+F49+F43+F39+F34+F27+F18</f>
        <v>22100000</v>
      </c>
    </row>
    <row r="95" spans="1:6" ht="15.75" customHeight="1">
      <c r="A95" s="97"/>
      <c r="B95" s="98"/>
      <c r="C95" s="98"/>
      <c r="D95" s="98"/>
      <c r="E95" s="98"/>
      <c r="F95" s="99"/>
    </row>
    <row r="96" spans="1:6" ht="30" customHeight="1">
      <c r="A96" s="100" t="s">
        <v>140</v>
      </c>
      <c r="B96" s="193" t="s">
        <v>141</v>
      </c>
      <c r="C96" s="193"/>
      <c r="D96" s="193"/>
      <c r="E96" s="193"/>
      <c r="F96" s="194"/>
    </row>
    <row r="97" spans="1:6" ht="15">
      <c r="A97" s="74"/>
      <c r="B97" s="8"/>
      <c r="C97" s="8"/>
      <c r="D97" s="9"/>
      <c r="E97" s="24"/>
      <c r="F97" s="76"/>
    </row>
    <row r="98" spans="1:6" ht="15">
      <c r="A98" s="101"/>
      <c r="B98" s="186" t="s">
        <v>142</v>
      </c>
      <c r="C98" s="186"/>
      <c r="D98" s="186"/>
      <c r="E98" s="186"/>
      <c r="F98" s="187"/>
    </row>
    <row r="99" spans="1:6" ht="15">
      <c r="A99" s="103">
        <v>1</v>
      </c>
      <c r="B99" s="188" t="s">
        <v>143</v>
      </c>
      <c r="C99" s="188"/>
      <c r="D99" s="68"/>
      <c r="E99" s="24"/>
      <c r="F99" s="104">
        <v>3181758</v>
      </c>
    </row>
    <row r="100" spans="1:6" ht="15">
      <c r="A100" s="103">
        <v>2</v>
      </c>
      <c r="B100" s="189" t="s">
        <v>144</v>
      </c>
      <c r="C100" s="190"/>
      <c r="D100" s="190"/>
      <c r="E100" s="24"/>
      <c r="F100" s="104">
        <v>219275</v>
      </c>
    </row>
    <row r="101" spans="1:6" ht="15">
      <c r="A101" s="103">
        <v>3</v>
      </c>
      <c r="B101" s="188" t="s">
        <v>145</v>
      </c>
      <c r="C101" s="188"/>
      <c r="D101" s="68"/>
      <c r="E101" s="24"/>
      <c r="F101" s="104">
        <v>22000</v>
      </c>
    </row>
    <row r="102" spans="1:6" ht="15">
      <c r="A102" s="182" t="s">
        <v>146</v>
      </c>
      <c r="B102" s="183"/>
      <c r="C102" s="183"/>
      <c r="D102" s="106"/>
      <c r="E102" s="107"/>
      <c r="F102" s="108">
        <f>SUM(F99:F101)</f>
        <v>3423033</v>
      </c>
    </row>
    <row r="103" spans="1:6" ht="15">
      <c r="A103" s="109"/>
      <c r="B103" s="109"/>
      <c r="C103" s="110"/>
      <c r="D103" s="84"/>
      <c r="E103" s="48"/>
      <c r="F103" s="48"/>
    </row>
    <row r="104" spans="1:6" ht="15">
      <c r="A104" s="45"/>
      <c r="B104" s="45"/>
      <c r="C104" s="111"/>
      <c r="D104" s="9"/>
      <c r="E104" s="24"/>
      <c r="F104" s="24"/>
    </row>
  </sheetData>
  <sheetProtection selectLockedCells="1"/>
  <mergeCells count="22">
    <mergeCell ref="A3:F3"/>
    <mergeCell ref="A4:F4"/>
    <mergeCell ref="A6:F7"/>
    <mergeCell ref="A18:E18"/>
    <mergeCell ref="A27:E27"/>
    <mergeCell ref="B96:F96"/>
    <mergeCell ref="A34:E34"/>
    <mergeCell ref="A39:E39"/>
    <mergeCell ref="A43:E43"/>
    <mergeCell ref="A49:E49"/>
    <mergeCell ref="A54:E54"/>
    <mergeCell ref="A58:E58"/>
    <mergeCell ref="B98:F98"/>
    <mergeCell ref="B99:C99"/>
    <mergeCell ref="B100:D100"/>
    <mergeCell ref="B101:C101"/>
    <mergeCell ref="A102:C102"/>
    <mergeCell ref="A63:E63"/>
    <mergeCell ref="A70:E70"/>
    <mergeCell ref="A87:E87"/>
    <mergeCell ref="A93:E93"/>
    <mergeCell ref="A94:E94"/>
  </mergeCells>
  <printOptions horizontalCentered="1"/>
  <pageMargins left="1" right="0.5" top="0.748031496062992" bottom="4.3" header="0.275590551181102" footer="4"/>
  <pageSetup firstPageNumber="5" useFirstPageNumber="1" horizontalDpi="600" verticalDpi="600" orientation="portrait" paperSize="9" r:id="rId1"/>
  <headerFooter scaleWithDoc="0">
    <oddFooter>&amp;C&amp;"Times New Roman,Bold"&amp;11&amp;P</oddFooter>
  </headerFooter>
</worksheet>
</file>

<file path=xl/worksheets/sheet5.xml><?xml version="1.0" encoding="utf-8"?>
<worksheet xmlns="http://schemas.openxmlformats.org/spreadsheetml/2006/main" xmlns:r="http://schemas.openxmlformats.org/officeDocument/2006/relationships">
  <sheetPr transitionEvaluation="1" transitionEntry="1"/>
  <dimension ref="A2:F169"/>
  <sheetViews>
    <sheetView view="pageBreakPreview" zoomScaleSheetLayoutView="100" zoomScalePageLayoutView="0" workbookViewId="0" topLeftCell="A43">
      <selection activeCell="B52" sqref="B52"/>
    </sheetView>
  </sheetViews>
  <sheetFormatPr defaultColWidth="9.625" defaultRowHeight="12.75"/>
  <cols>
    <col min="1" max="1" width="8.875" style="21" customWidth="1"/>
    <col min="2" max="2" width="32.625" style="21" customWidth="1"/>
    <col min="3" max="3" width="10.625" style="21" customWidth="1"/>
    <col min="4" max="4" width="11.625" style="21" customWidth="1"/>
    <col min="5" max="5" width="9.625" style="21" customWidth="1"/>
    <col min="6" max="6" width="10.625" style="21" customWidth="1"/>
    <col min="7" max="16384" width="9.625" style="21" customWidth="1"/>
  </cols>
  <sheetData>
    <row r="1" ht="4.5" customHeight="1"/>
    <row r="2" spans="1:6" ht="21" customHeight="1" thickBot="1">
      <c r="A2" s="169" t="s">
        <v>52</v>
      </c>
      <c r="B2" s="169"/>
      <c r="C2" s="169"/>
      <c r="D2" s="169"/>
      <c r="E2" s="169"/>
      <c r="F2" s="169"/>
    </row>
    <row r="3" spans="1:6" ht="15.75" thickTop="1">
      <c r="A3" s="191" t="s">
        <v>147</v>
      </c>
      <c r="B3" s="191"/>
      <c r="C3" s="191"/>
      <c r="D3" s="191"/>
      <c r="E3" s="191"/>
      <c r="F3" s="191"/>
    </row>
    <row r="4" spans="1:6" s="2" customFormat="1" ht="4.5" customHeight="1">
      <c r="A4" s="19"/>
      <c r="B4" s="19"/>
      <c r="C4" s="19"/>
      <c r="D4" s="19"/>
      <c r="E4" s="19"/>
      <c r="F4" s="19"/>
    </row>
    <row r="5" spans="1:6" s="2" customFormat="1" ht="15">
      <c r="A5" s="176" t="s">
        <v>148</v>
      </c>
      <c r="B5" s="176"/>
      <c r="C5" s="176"/>
      <c r="D5" s="176"/>
      <c r="E5" s="176"/>
      <c r="F5" s="176"/>
    </row>
    <row r="6" spans="1:6" s="2" customFormat="1" ht="15">
      <c r="A6" s="176"/>
      <c r="B6" s="176"/>
      <c r="C6" s="176"/>
      <c r="D6" s="176"/>
      <c r="E6" s="176"/>
      <c r="F6" s="176"/>
    </row>
    <row r="7" spans="1:6" s="2" customFormat="1" ht="18" customHeight="1">
      <c r="A7" s="176"/>
      <c r="B7" s="176"/>
      <c r="C7" s="176"/>
      <c r="D7" s="176"/>
      <c r="E7" s="176"/>
      <c r="F7" s="176"/>
    </row>
    <row r="8" spans="1:6" s="2" customFormat="1" ht="15.75" thickBot="1">
      <c r="A8" s="22"/>
      <c r="B8" s="22"/>
      <c r="C8" s="22"/>
      <c r="D8" s="22"/>
      <c r="E8" s="22"/>
      <c r="F8" s="112" t="s">
        <v>149</v>
      </c>
    </row>
    <row r="9" spans="1:6" s="2" customFormat="1" ht="15.75" thickTop="1">
      <c r="A9" s="24"/>
      <c r="B9" s="19"/>
      <c r="C9" s="171" t="s">
        <v>16</v>
      </c>
      <c r="D9" s="26" t="s">
        <v>17</v>
      </c>
      <c r="E9" s="26" t="s">
        <v>18</v>
      </c>
      <c r="F9" s="25" t="s">
        <v>17</v>
      </c>
    </row>
    <row r="10" spans="1:6" s="2" customFormat="1" ht="15">
      <c r="A10" s="24"/>
      <c r="B10" s="27" t="s">
        <v>19</v>
      </c>
      <c r="C10" s="172"/>
      <c r="D10" s="26" t="s">
        <v>20</v>
      </c>
      <c r="E10" s="26" t="s">
        <v>20</v>
      </c>
      <c r="F10" s="26" t="s">
        <v>20</v>
      </c>
    </row>
    <row r="11" spans="1:6" s="2" customFormat="1" ht="15.75" thickBot="1">
      <c r="A11" s="22"/>
      <c r="B11" s="22"/>
      <c r="C11" s="28" t="s">
        <v>21</v>
      </c>
      <c r="D11" s="28" t="s">
        <v>22</v>
      </c>
      <c r="E11" s="28" t="s">
        <v>22</v>
      </c>
      <c r="F11" s="28" t="s">
        <v>23</v>
      </c>
    </row>
    <row r="12" spans="1:6" s="2" customFormat="1" ht="7.5" customHeight="1" thickTop="1">
      <c r="A12" s="24"/>
      <c r="B12" s="24"/>
      <c r="C12" s="29"/>
      <c r="D12" s="29"/>
      <c r="E12" s="29"/>
      <c r="F12" s="29"/>
    </row>
    <row r="13" spans="1:6" s="2" customFormat="1" ht="15">
      <c r="A13" s="173" t="s">
        <v>150</v>
      </c>
      <c r="B13" s="173"/>
      <c r="C13" s="173"/>
      <c r="D13" s="173"/>
      <c r="E13" s="173"/>
      <c r="F13" s="173"/>
    </row>
    <row r="14" spans="1:6" s="2" customFormat="1" ht="7.5" customHeight="1">
      <c r="A14" s="10"/>
      <c r="B14" s="10"/>
      <c r="C14" s="10"/>
      <c r="D14" s="10"/>
      <c r="E14" s="10"/>
      <c r="F14" s="10"/>
    </row>
    <row r="15" spans="1:6" s="2" customFormat="1" ht="15">
      <c r="A15" s="195" t="s">
        <v>151</v>
      </c>
      <c r="B15" s="195"/>
      <c r="C15" s="195"/>
      <c r="D15" s="195"/>
      <c r="E15" s="195"/>
      <c r="F15" s="195"/>
    </row>
    <row r="16" spans="1:6" s="2" customFormat="1" ht="15">
      <c r="A16" s="10" t="s">
        <v>152</v>
      </c>
      <c r="B16" s="12" t="s">
        <v>153</v>
      </c>
      <c r="C16" s="19"/>
      <c r="D16" s="19"/>
      <c r="E16" s="19"/>
      <c r="F16" s="19"/>
    </row>
    <row r="17" spans="1:6" s="2" customFormat="1" ht="15">
      <c r="A17" s="30" t="s">
        <v>154</v>
      </c>
      <c r="B17" s="27" t="s">
        <v>155</v>
      </c>
      <c r="C17" s="36">
        <v>3678633</v>
      </c>
      <c r="D17" s="36">
        <v>4127350</v>
      </c>
      <c r="E17" s="36">
        <v>4114950</v>
      </c>
      <c r="F17" s="36">
        <v>4729356</v>
      </c>
    </row>
    <row r="18" spans="1:6" s="2" customFormat="1" ht="15">
      <c r="A18" s="30" t="s">
        <v>156</v>
      </c>
      <c r="B18" s="27" t="s">
        <v>157</v>
      </c>
      <c r="C18" s="19"/>
      <c r="D18" s="19"/>
      <c r="E18" s="19"/>
      <c r="F18" s="19"/>
    </row>
    <row r="19" spans="1:6" s="2" customFormat="1" ht="15">
      <c r="A19" s="30"/>
      <c r="B19" s="27" t="s">
        <v>158</v>
      </c>
      <c r="C19" s="36">
        <v>138050</v>
      </c>
      <c r="D19" s="36">
        <v>139020</v>
      </c>
      <c r="E19" s="36">
        <v>135120</v>
      </c>
      <c r="F19" s="36">
        <v>151935</v>
      </c>
    </row>
    <row r="20" spans="1:6" ht="30">
      <c r="A20" s="30" t="s">
        <v>159</v>
      </c>
      <c r="B20" s="114" t="s">
        <v>160</v>
      </c>
      <c r="C20" s="36">
        <v>5238969</v>
      </c>
      <c r="D20" s="36">
        <v>6498511</v>
      </c>
      <c r="E20" s="36">
        <v>6437601</v>
      </c>
      <c r="F20" s="36">
        <v>7690971</v>
      </c>
    </row>
    <row r="21" spans="1:6" ht="15">
      <c r="A21" s="185" t="s">
        <v>161</v>
      </c>
      <c r="B21" s="185"/>
      <c r="C21" s="64">
        <f>SUM(C17:C20)</f>
        <v>9055652</v>
      </c>
      <c r="D21" s="64">
        <f>SUM(D17:D20)</f>
        <v>10764881</v>
      </c>
      <c r="E21" s="64">
        <f>SUM(E17:E20)</f>
        <v>10687671</v>
      </c>
      <c r="F21" s="64">
        <f>SUM(F17:F20)</f>
        <v>12572262</v>
      </c>
    </row>
    <row r="22" spans="1:6" ht="4.5" customHeight="1">
      <c r="A22" s="19"/>
      <c r="B22" s="12"/>
      <c r="C22" s="9"/>
      <c r="D22" s="9"/>
      <c r="E22" s="9"/>
      <c r="F22" s="9"/>
    </row>
    <row r="23" spans="1:6" ht="15">
      <c r="A23" s="10" t="s">
        <v>162</v>
      </c>
      <c r="B23" s="12" t="s">
        <v>163</v>
      </c>
      <c r="C23" s="19"/>
      <c r="D23" s="19"/>
      <c r="E23" s="19"/>
      <c r="F23" s="19"/>
    </row>
    <row r="24" spans="1:6" ht="15">
      <c r="A24" s="30" t="s">
        <v>156</v>
      </c>
      <c r="B24" s="114" t="s">
        <v>164</v>
      </c>
      <c r="C24" s="69">
        <v>293943</v>
      </c>
      <c r="D24" s="69">
        <v>214000</v>
      </c>
      <c r="E24" s="69">
        <v>215806</v>
      </c>
      <c r="F24" s="69">
        <v>298500</v>
      </c>
    </row>
    <row r="25" spans="1:6" ht="15">
      <c r="A25" s="30" t="s">
        <v>165</v>
      </c>
      <c r="B25" s="27" t="s">
        <v>166</v>
      </c>
      <c r="C25" s="19"/>
      <c r="D25" s="19"/>
      <c r="E25" s="19"/>
      <c r="F25" s="19"/>
    </row>
    <row r="26" spans="1:6" ht="15">
      <c r="A26" s="115" t="s">
        <v>167</v>
      </c>
      <c r="B26" s="27" t="s">
        <v>168</v>
      </c>
      <c r="C26" s="69">
        <v>8757140</v>
      </c>
      <c r="D26" s="69">
        <v>8398912</v>
      </c>
      <c r="E26" s="69">
        <v>8403395</v>
      </c>
      <c r="F26" s="69">
        <v>8419501</v>
      </c>
    </row>
    <row r="27" spans="1:6" ht="15">
      <c r="A27" s="116" t="s">
        <v>169</v>
      </c>
      <c r="B27" s="27" t="s">
        <v>170</v>
      </c>
      <c r="C27" s="69">
        <v>82820</v>
      </c>
      <c r="D27" s="69">
        <v>87019</v>
      </c>
      <c r="E27" s="69">
        <v>76265</v>
      </c>
      <c r="F27" s="69">
        <v>82352</v>
      </c>
    </row>
    <row r="28" spans="1:6" ht="15">
      <c r="A28" s="116" t="s">
        <v>171</v>
      </c>
      <c r="B28" s="27" t="s">
        <v>172</v>
      </c>
      <c r="C28" s="35">
        <v>1311808</v>
      </c>
      <c r="D28" s="35">
        <v>1555089</v>
      </c>
      <c r="E28" s="35">
        <v>1566934</v>
      </c>
      <c r="F28" s="35">
        <v>1744914</v>
      </c>
    </row>
    <row r="29" spans="1:6" ht="15">
      <c r="A29" s="19"/>
      <c r="B29" s="117" t="s">
        <v>173</v>
      </c>
      <c r="C29" s="58">
        <f>SUM(C26:C28)</f>
        <v>10151768</v>
      </c>
      <c r="D29" s="58">
        <f>SUM(D26:D28)</f>
        <v>10041020</v>
      </c>
      <c r="E29" s="58">
        <f>SUM(E26:E28)</f>
        <v>10046594</v>
      </c>
      <c r="F29" s="58">
        <f>SUM(F26:F28)</f>
        <v>10246767</v>
      </c>
    </row>
    <row r="30" spans="1:6" ht="15">
      <c r="A30" s="185" t="s">
        <v>174</v>
      </c>
      <c r="B30" s="185"/>
      <c r="C30" s="58">
        <f>C29+C24</f>
        <v>10445711</v>
      </c>
      <c r="D30" s="58">
        <f>D29+D24</f>
        <v>10255020</v>
      </c>
      <c r="E30" s="58">
        <f>E29+E24</f>
        <v>10262400</v>
      </c>
      <c r="F30" s="58">
        <f>F29+F24</f>
        <v>10545267</v>
      </c>
    </row>
    <row r="31" spans="1:6" ht="3" customHeight="1">
      <c r="A31" s="13"/>
      <c r="B31" s="12"/>
      <c r="C31" s="9"/>
      <c r="D31" s="9"/>
      <c r="E31" s="9"/>
      <c r="F31" s="9"/>
    </row>
    <row r="32" spans="1:6" ht="15">
      <c r="A32" s="8" t="s">
        <v>175</v>
      </c>
      <c r="B32" s="11" t="s">
        <v>176</v>
      </c>
      <c r="C32" s="24"/>
      <c r="D32" s="24"/>
      <c r="E32" s="24"/>
      <c r="F32" s="24"/>
    </row>
    <row r="33" spans="1:6" ht="15">
      <c r="A33" s="88"/>
      <c r="B33" s="39" t="s">
        <v>177</v>
      </c>
      <c r="C33" s="35">
        <v>17224982</v>
      </c>
      <c r="D33" s="35">
        <v>26909184</v>
      </c>
      <c r="E33" s="35">
        <v>27005299</v>
      </c>
      <c r="F33" s="35">
        <v>26841952</v>
      </c>
    </row>
    <row r="34" spans="1:6" ht="4.5" customHeight="1">
      <c r="A34" s="19"/>
      <c r="B34" s="27"/>
      <c r="C34" s="69"/>
      <c r="D34" s="69"/>
      <c r="E34" s="69"/>
      <c r="F34" s="69"/>
    </row>
    <row r="35" spans="1:6" s="118" customFormat="1" ht="36" customHeight="1">
      <c r="A35" s="203" t="s">
        <v>178</v>
      </c>
      <c r="B35" s="203"/>
      <c r="C35" s="58">
        <f>SUM(C33:C33)</f>
        <v>17224982</v>
      </c>
      <c r="D35" s="58">
        <f>SUM(D33:D33)</f>
        <v>26909184</v>
      </c>
      <c r="E35" s="58">
        <f>SUM(E33:E33)</f>
        <v>27005299</v>
      </c>
      <c r="F35" s="58">
        <f>SUM(F33:F33)</f>
        <v>26841952</v>
      </c>
    </row>
    <row r="36" spans="1:6" s="118" customFormat="1" ht="15" thickBot="1">
      <c r="A36" s="200" t="s">
        <v>179</v>
      </c>
      <c r="B36" s="200"/>
      <c r="C36" s="56">
        <f>C35+C30+C21</f>
        <v>36726345</v>
      </c>
      <c r="D36" s="56">
        <f>D35+D30+D21</f>
        <v>47929085</v>
      </c>
      <c r="E36" s="56">
        <f>E35+E30+E21</f>
        <v>47955370</v>
      </c>
      <c r="F36" s="56">
        <f>F35+F30+F21</f>
        <v>49959481</v>
      </c>
    </row>
    <row r="37" spans="1:6" s="118" customFormat="1" ht="4.5" customHeight="1" thickTop="1">
      <c r="A37" s="9"/>
      <c r="B37" s="11"/>
      <c r="C37" s="9"/>
      <c r="D37" s="9"/>
      <c r="E37" s="9"/>
      <c r="F37" s="9"/>
    </row>
    <row r="38" spans="1:6" ht="15">
      <c r="A38" s="195" t="s">
        <v>180</v>
      </c>
      <c r="B38" s="195"/>
      <c r="C38" s="195"/>
      <c r="D38" s="195"/>
      <c r="E38" s="195"/>
      <c r="F38" s="195"/>
    </row>
    <row r="39" spans="1:6" ht="15">
      <c r="A39" s="113"/>
      <c r="B39" s="119" t="s">
        <v>181</v>
      </c>
      <c r="C39" s="120">
        <v>422500</v>
      </c>
      <c r="D39" s="121">
        <v>0</v>
      </c>
      <c r="E39" s="121">
        <v>0</v>
      </c>
      <c r="F39" s="121">
        <v>0</v>
      </c>
    </row>
    <row r="40" spans="1:6" ht="15">
      <c r="A40" s="19"/>
      <c r="B40" s="114" t="s">
        <v>182</v>
      </c>
      <c r="C40" s="69">
        <v>868900</v>
      </c>
      <c r="D40" s="69">
        <v>2322622</v>
      </c>
      <c r="E40" s="69">
        <v>2322622</v>
      </c>
      <c r="F40" s="69">
        <v>3734600</v>
      </c>
    </row>
    <row r="41" spans="1:6" ht="15">
      <c r="A41" s="19"/>
      <c r="B41" s="27" t="s">
        <v>183</v>
      </c>
      <c r="C41" s="19"/>
      <c r="D41" s="19"/>
      <c r="E41" s="19"/>
      <c r="F41" s="19"/>
    </row>
    <row r="42" spans="1:6" ht="15">
      <c r="A42" s="19"/>
      <c r="B42" s="27" t="s">
        <v>184</v>
      </c>
      <c r="C42" s="69">
        <v>5504</v>
      </c>
      <c r="D42" s="69">
        <v>145000</v>
      </c>
      <c r="E42" s="69">
        <v>145000</v>
      </c>
      <c r="F42" s="69">
        <v>145000</v>
      </c>
    </row>
    <row r="43" spans="1:6" ht="15">
      <c r="A43" s="19"/>
      <c r="B43" s="27" t="s">
        <v>185</v>
      </c>
      <c r="C43" s="19"/>
      <c r="D43" s="19"/>
      <c r="E43" s="19"/>
      <c r="F43" s="19"/>
    </row>
    <row r="44" spans="1:6" ht="15">
      <c r="A44" s="19"/>
      <c r="B44" s="27" t="s">
        <v>186</v>
      </c>
      <c r="C44" s="35">
        <v>281</v>
      </c>
      <c r="D44" s="35">
        <v>7999</v>
      </c>
      <c r="E44" s="35">
        <v>7999</v>
      </c>
      <c r="F44" s="35">
        <v>7775</v>
      </c>
    </row>
    <row r="45" spans="1:6" s="118" customFormat="1" ht="14.25">
      <c r="A45" s="185" t="s">
        <v>187</v>
      </c>
      <c r="B45" s="185"/>
      <c r="C45" s="122">
        <f>SUM(C39:C44)</f>
        <v>1297185</v>
      </c>
      <c r="D45" s="122">
        <f>SUM(D39:D44)</f>
        <v>2475621</v>
      </c>
      <c r="E45" s="122">
        <f>SUM(E39:E44)</f>
        <v>2475621</v>
      </c>
      <c r="F45" s="122">
        <f>SUM(F39:F44)</f>
        <v>3887375</v>
      </c>
    </row>
    <row r="46" spans="1:6" s="118" customFormat="1" ht="32.25" customHeight="1">
      <c r="A46" s="204" t="s">
        <v>188</v>
      </c>
      <c r="B46" s="204"/>
      <c r="C46" s="64">
        <f>C45+C36</f>
        <v>38023530</v>
      </c>
      <c r="D46" s="64">
        <f>D45+D36</f>
        <v>50404706</v>
      </c>
      <c r="E46" s="64">
        <f>E45+E36</f>
        <v>50430991</v>
      </c>
      <c r="F46" s="64">
        <f>F45+F36</f>
        <v>53846856</v>
      </c>
    </row>
    <row r="47" spans="1:6" s="118" customFormat="1" ht="4.5" customHeight="1">
      <c r="A47" s="9"/>
      <c r="B47" s="11"/>
      <c r="C47" s="9"/>
      <c r="D47" s="9"/>
      <c r="E47" s="9"/>
      <c r="F47" s="9"/>
    </row>
    <row r="48" spans="1:6" ht="15">
      <c r="A48" s="198" t="s">
        <v>189</v>
      </c>
      <c r="B48" s="198"/>
      <c r="C48" s="198"/>
      <c r="D48" s="198"/>
      <c r="E48" s="198"/>
      <c r="F48" s="198"/>
    </row>
    <row r="49" spans="1:6" ht="15">
      <c r="A49" s="10" t="s">
        <v>152</v>
      </c>
      <c r="B49" s="12" t="s">
        <v>134</v>
      </c>
      <c r="C49" s="19"/>
      <c r="D49" s="19"/>
      <c r="E49" s="19"/>
      <c r="F49" s="19"/>
    </row>
    <row r="50" spans="1:6" ht="15">
      <c r="A50" s="45" t="s">
        <v>154</v>
      </c>
      <c r="B50" s="31" t="s">
        <v>190</v>
      </c>
      <c r="C50" s="69">
        <v>454683</v>
      </c>
      <c r="D50" s="69">
        <v>542645</v>
      </c>
      <c r="E50" s="69">
        <v>542645</v>
      </c>
      <c r="F50" s="69">
        <v>635149</v>
      </c>
    </row>
    <row r="51" spans="1:6" ht="15">
      <c r="A51" s="30" t="s">
        <v>156</v>
      </c>
      <c r="B51" s="27" t="s">
        <v>191</v>
      </c>
      <c r="C51" s="19"/>
      <c r="D51" s="19"/>
      <c r="E51" s="19"/>
      <c r="F51" s="19"/>
    </row>
    <row r="52" spans="1:6" ht="30">
      <c r="A52" s="115" t="s">
        <v>167</v>
      </c>
      <c r="B52" s="114" t="s">
        <v>192</v>
      </c>
      <c r="C52" s="69">
        <v>13765</v>
      </c>
      <c r="D52" s="69">
        <v>16147</v>
      </c>
      <c r="E52" s="69">
        <v>16147</v>
      </c>
      <c r="F52" s="69">
        <v>11295</v>
      </c>
    </row>
    <row r="53" spans="1:6" ht="15">
      <c r="A53" s="115" t="s">
        <v>169</v>
      </c>
      <c r="B53" s="27" t="s">
        <v>193</v>
      </c>
      <c r="C53" s="19"/>
      <c r="D53" s="19"/>
      <c r="E53" s="19"/>
      <c r="F53" s="19"/>
    </row>
    <row r="54" spans="1:6" ht="15">
      <c r="A54" s="115"/>
      <c r="B54" s="27" t="s">
        <v>194</v>
      </c>
      <c r="C54" s="69">
        <v>102644</v>
      </c>
      <c r="D54" s="69">
        <v>127332</v>
      </c>
      <c r="E54" s="69">
        <v>127332</v>
      </c>
      <c r="F54" s="69">
        <v>138041</v>
      </c>
    </row>
    <row r="55" spans="1:6" ht="30">
      <c r="A55" s="125" t="s">
        <v>171</v>
      </c>
      <c r="B55" s="114" t="s">
        <v>195</v>
      </c>
      <c r="C55" s="69">
        <v>313693</v>
      </c>
      <c r="D55" s="69">
        <v>446613</v>
      </c>
      <c r="E55" s="69">
        <v>446613</v>
      </c>
      <c r="F55" s="69">
        <v>624199</v>
      </c>
    </row>
    <row r="56" spans="1:6" ht="15">
      <c r="A56" s="199" t="s">
        <v>196</v>
      </c>
      <c r="B56" s="199"/>
      <c r="C56" s="64">
        <f>SUM(C52:C55)</f>
        <v>430102</v>
      </c>
      <c r="D56" s="64">
        <f>SUM(D52:D55)</f>
        <v>590092</v>
      </c>
      <c r="E56" s="64">
        <f>SUM(E52:E55)</f>
        <v>590092</v>
      </c>
      <c r="F56" s="64">
        <f>SUM(F52:F55)</f>
        <v>773535</v>
      </c>
    </row>
    <row r="57" spans="1:6" ht="4.5" customHeight="1">
      <c r="A57" s="126"/>
      <c r="B57" s="126"/>
      <c r="C57" s="48"/>
      <c r="D57" s="48"/>
      <c r="E57" s="48"/>
      <c r="F57" s="48"/>
    </row>
    <row r="58" spans="1:6" ht="15">
      <c r="A58" s="127" t="s">
        <v>165</v>
      </c>
      <c r="B58" s="128" t="s">
        <v>197</v>
      </c>
      <c r="C58" s="35">
        <v>2028323</v>
      </c>
      <c r="D58" s="35">
        <v>2133783</v>
      </c>
      <c r="E58" s="35">
        <v>2133783</v>
      </c>
      <c r="F58" s="35">
        <v>2187179</v>
      </c>
    </row>
    <row r="59" spans="1:6" ht="18" customHeight="1">
      <c r="A59" s="129" t="s">
        <v>198</v>
      </c>
      <c r="B59" s="130" t="s">
        <v>199</v>
      </c>
      <c r="C59" s="69">
        <v>2803260</v>
      </c>
      <c r="D59" s="69">
        <v>3514604</v>
      </c>
      <c r="E59" s="69">
        <v>3514605</v>
      </c>
      <c r="F59" s="69">
        <v>4279282</v>
      </c>
    </row>
    <row r="60" spans="1:6" ht="30">
      <c r="A60" s="131" t="s">
        <v>200</v>
      </c>
      <c r="B60" s="114" t="s">
        <v>201</v>
      </c>
      <c r="C60" s="69">
        <v>9813308</v>
      </c>
      <c r="D60" s="69">
        <v>9835659</v>
      </c>
      <c r="E60" s="69">
        <v>9835659</v>
      </c>
      <c r="F60" s="69">
        <v>10297148</v>
      </c>
    </row>
    <row r="61" spans="1:6" s="118" customFormat="1" ht="14.25">
      <c r="A61" s="185" t="s">
        <v>202</v>
      </c>
      <c r="B61" s="185"/>
      <c r="C61" s="64">
        <f>SUM(C57:C60)+C56+C50</f>
        <v>15529676</v>
      </c>
      <c r="D61" s="64">
        <f>SUM(D57:D60)+D56+D50</f>
        <v>16616783</v>
      </c>
      <c r="E61" s="64">
        <f>SUM(E57:E60)+E56+E50</f>
        <v>16616784</v>
      </c>
      <c r="F61" s="64">
        <f>SUM(F57:F60)+F56+F50</f>
        <v>18172293</v>
      </c>
    </row>
    <row r="62" spans="1:6" s="118" customFormat="1" ht="4.5" customHeight="1">
      <c r="A62" s="132"/>
      <c r="B62" s="102"/>
      <c r="C62" s="9"/>
      <c r="D62" s="9"/>
      <c r="E62" s="9"/>
      <c r="F62" s="9"/>
    </row>
    <row r="63" spans="1:6" ht="15">
      <c r="A63" s="7" t="s">
        <v>203</v>
      </c>
      <c r="B63" s="102" t="s">
        <v>117</v>
      </c>
      <c r="C63" s="24"/>
      <c r="D63" s="24"/>
      <c r="E63" s="24"/>
      <c r="F63" s="24"/>
    </row>
    <row r="64" spans="1:6" ht="15">
      <c r="A64" s="129" t="s">
        <v>154</v>
      </c>
      <c r="B64" s="130" t="s">
        <v>204</v>
      </c>
      <c r="C64" s="69">
        <v>4895464</v>
      </c>
      <c r="D64" s="69">
        <v>5400935</v>
      </c>
      <c r="E64" s="69">
        <v>5488466</v>
      </c>
      <c r="F64" s="69">
        <v>6349171</v>
      </c>
    </row>
    <row r="65" spans="1:6" ht="15">
      <c r="A65" s="129" t="s">
        <v>156</v>
      </c>
      <c r="B65" s="130" t="s">
        <v>205</v>
      </c>
      <c r="C65" s="69">
        <v>1272173</v>
      </c>
      <c r="D65" s="69">
        <v>1413621</v>
      </c>
      <c r="E65" s="69">
        <v>1431795</v>
      </c>
      <c r="F65" s="69">
        <v>1494367</v>
      </c>
    </row>
    <row r="66" spans="1:6" ht="30">
      <c r="A66" s="131" t="s">
        <v>165</v>
      </c>
      <c r="B66" s="130" t="s">
        <v>206</v>
      </c>
      <c r="C66" s="69">
        <v>760836</v>
      </c>
      <c r="D66" s="69">
        <v>2043319</v>
      </c>
      <c r="E66" s="69">
        <v>2060968</v>
      </c>
      <c r="F66" s="69">
        <v>2194384</v>
      </c>
    </row>
    <row r="67" spans="1:6" ht="15">
      <c r="A67" s="129" t="s">
        <v>198</v>
      </c>
      <c r="B67" s="130" t="s">
        <v>207</v>
      </c>
      <c r="C67" s="69">
        <v>53314</v>
      </c>
      <c r="D67" s="69">
        <v>113692</v>
      </c>
      <c r="E67" s="69">
        <v>113692</v>
      </c>
      <c r="F67" s="69">
        <v>141949</v>
      </c>
    </row>
    <row r="68" spans="1:6" ht="30">
      <c r="A68" s="129" t="s">
        <v>200</v>
      </c>
      <c r="B68" s="114" t="s">
        <v>208</v>
      </c>
      <c r="C68" s="69">
        <v>191216</v>
      </c>
      <c r="D68" s="69">
        <v>416078</v>
      </c>
      <c r="E68" s="69">
        <v>446087</v>
      </c>
      <c r="F68" s="69">
        <v>331562</v>
      </c>
    </row>
    <row r="69" spans="1:6" ht="15">
      <c r="A69" s="131" t="s">
        <v>209</v>
      </c>
      <c r="B69" s="114" t="s">
        <v>127</v>
      </c>
      <c r="C69" s="69">
        <v>36430</v>
      </c>
      <c r="D69" s="69">
        <v>65473</v>
      </c>
      <c r="E69" s="69">
        <v>65473</v>
      </c>
      <c r="F69" s="69">
        <v>80224</v>
      </c>
    </row>
    <row r="70" spans="1:6" ht="15">
      <c r="A70" s="131" t="s">
        <v>210</v>
      </c>
      <c r="B70" s="114" t="s">
        <v>211</v>
      </c>
      <c r="C70" s="69">
        <v>2928556</v>
      </c>
      <c r="D70" s="69">
        <v>877245</v>
      </c>
      <c r="E70" s="69">
        <v>888332</v>
      </c>
      <c r="F70" s="69">
        <v>1669386</v>
      </c>
    </row>
    <row r="71" spans="1:6" ht="15">
      <c r="A71" s="131" t="s">
        <v>212</v>
      </c>
      <c r="B71" s="114" t="s">
        <v>213</v>
      </c>
      <c r="C71" s="69">
        <v>178925</v>
      </c>
      <c r="D71" s="69">
        <v>188034</v>
      </c>
      <c r="E71" s="69">
        <v>188034</v>
      </c>
      <c r="F71" s="69">
        <v>367712</v>
      </c>
    </row>
    <row r="72" spans="1:6" s="118" customFormat="1" ht="17.25" customHeight="1" thickBot="1">
      <c r="A72" s="200" t="s">
        <v>214</v>
      </c>
      <c r="B72" s="200"/>
      <c r="C72" s="56">
        <f>SUM(C64:C71)</f>
        <v>10316914</v>
      </c>
      <c r="D72" s="56">
        <f>SUM(D64:D71)</f>
        <v>10518397</v>
      </c>
      <c r="E72" s="56">
        <f>SUM(E64:E71)</f>
        <v>10682847</v>
      </c>
      <c r="F72" s="56">
        <f>SUM(F64:F71)</f>
        <v>12628755</v>
      </c>
    </row>
    <row r="73" spans="1:6" s="118" customFormat="1" ht="4.5" customHeight="1" thickTop="1">
      <c r="A73" s="10"/>
      <c r="B73" s="12"/>
      <c r="C73" s="9"/>
      <c r="D73" s="9"/>
      <c r="E73" s="9"/>
      <c r="F73" s="9"/>
    </row>
    <row r="74" spans="1:6" ht="15">
      <c r="A74" s="10" t="s">
        <v>215</v>
      </c>
      <c r="B74" s="12" t="s">
        <v>216</v>
      </c>
      <c r="C74" s="19"/>
      <c r="D74" s="19"/>
      <c r="E74" s="19"/>
      <c r="F74" s="19"/>
    </row>
    <row r="75" spans="1:6" ht="13.5" customHeight="1">
      <c r="A75" s="30" t="s">
        <v>154</v>
      </c>
      <c r="B75" s="27" t="s">
        <v>217</v>
      </c>
      <c r="C75" s="69">
        <v>2229641</v>
      </c>
      <c r="D75" s="69">
        <v>2838525</v>
      </c>
      <c r="E75" s="69">
        <v>2888021</v>
      </c>
      <c r="F75" s="69">
        <v>3137803</v>
      </c>
    </row>
    <row r="76" spans="1:6" ht="13.5" customHeight="1">
      <c r="A76" s="30" t="s">
        <v>156</v>
      </c>
      <c r="B76" s="27" t="s">
        <v>218</v>
      </c>
      <c r="C76" s="69">
        <v>809823</v>
      </c>
      <c r="D76" s="69">
        <v>1114297</v>
      </c>
      <c r="E76" s="69">
        <v>1076879</v>
      </c>
      <c r="F76" s="69">
        <v>908427</v>
      </c>
    </row>
    <row r="77" spans="1:6" ht="13.5" customHeight="1">
      <c r="A77" s="45" t="s">
        <v>165</v>
      </c>
      <c r="B77" s="31" t="s">
        <v>219</v>
      </c>
      <c r="C77" s="69">
        <v>4836</v>
      </c>
      <c r="D77" s="69">
        <v>10000</v>
      </c>
      <c r="E77" s="69">
        <v>10950</v>
      </c>
      <c r="F77" s="69">
        <v>10000</v>
      </c>
    </row>
    <row r="78" spans="1:6" ht="13.5" customHeight="1">
      <c r="A78" s="45" t="s">
        <v>198</v>
      </c>
      <c r="B78" s="31" t="s">
        <v>220</v>
      </c>
      <c r="C78" s="69">
        <v>401175</v>
      </c>
      <c r="D78" s="69">
        <v>1478540</v>
      </c>
      <c r="E78" s="69">
        <v>1498540</v>
      </c>
      <c r="F78" s="69">
        <v>1470451</v>
      </c>
    </row>
    <row r="79" spans="1:6" ht="13.5" customHeight="1">
      <c r="A79" s="45" t="s">
        <v>200</v>
      </c>
      <c r="B79" s="31" t="s">
        <v>221</v>
      </c>
      <c r="C79" s="69">
        <v>979830</v>
      </c>
      <c r="D79" s="69">
        <v>968755</v>
      </c>
      <c r="E79" s="69">
        <v>973755</v>
      </c>
      <c r="F79" s="69">
        <v>1120554</v>
      </c>
    </row>
    <row r="80" spans="1:6" ht="13.5" customHeight="1">
      <c r="A80" s="30" t="s">
        <v>209</v>
      </c>
      <c r="B80" s="27" t="s">
        <v>222</v>
      </c>
      <c r="C80" s="69">
        <v>466026</v>
      </c>
      <c r="D80" s="69">
        <v>248590</v>
      </c>
      <c r="E80" s="69">
        <v>248590</v>
      </c>
      <c r="F80" s="69">
        <v>281460</v>
      </c>
    </row>
    <row r="81" spans="1:6" ht="13.5" customHeight="1">
      <c r="A81" s="45" t="s">
        <v>210</v>
      </c>
      <c r="B81" s="31" t="s">
        <v>223</v>
      </c>
      <c r="C81" s="69">
        <v>977921</v>
      </c>
      <c r="D81" s="69">
        <v>1038236</v>
      </c>
      <c r="E81" s="69">
        <v>1057248</v>
      </c>
      <c r="F81" s="69">
        <v>1236392</v>
      </c>
    </row>
    <row r="82" spans="1:6" ht="15">
      <c r="A82" s="45" t="s">
        <v>167</v>
      </c>
      <c r="B82" s="130" t="s">
        <v>224</v>
      </c>
      <c r="C82" s="69">
        <v>28232</v>
      </c>
      <c r="D82" s="69">
        <v>28313</v>
      </c>
      <c r="E82" s="69">
        <v>31633</v>
      </c>
      <c r="F82" s="69">
        <v>26795</v>
      </c>
    </row>
    <row r="83" spans="1:6" ht="13.5" customHeight="1">
      <c r="A83" s="38" t="s">
        <v>225</v>
      </c>
      <c r="B83" s="39" t="s">
        <v>226</v>
      </c>
      <c r="C83" s="35">
        <v>242687</v>
      </c>
      <c r="D83" s="35">
        <v>340952</v>
      </c>
      <c r="E83" s="35">
        <v>359647</v>
      </c>
      <c r="F83" s="35">
        <v>289086</v>
      </c>
    </row>
    <row r="84" spans="1:6" ht="3" customHeight="1">
      <c r="A84" s="45"/>
      <c r="B84" s="31"/>
      <c r="C84" s="124"/>
      <c r="D84" s="124"/>
      <c r="E84" s="124"/>
      <c r="F84" s="124"/>
    </row>
    <row r="85" spans="1:6" s="118" customFormat="1" ht="14.25">
      <c r="A85" s="201" t="s">
        <v>227</v>
      </c>
      <c r="B85" s="201"/>
      <c r="C85" s="58">
        <f>SUM(C74:C83)</f>
        <v>6140171</v>
      </c>
      <c r="D85" s="58">
        <f>SUM(D74:D83)</f>
        <v>8066208</v>
      </c>
      <c r="E85" s="58">
        <f>SUM(E74:E83)</f>
        <v>8145263</v>
      </c>
      <c r="F85" s="58">
        <f>SUM(F74:F83)</f>
        <v>8480968</v>
      </c>
    </row>
    <row r="86" spans="1:6" s="118" customFormat="1" ht="28.5">
      <c r="A86" s="10" t="s">
        <v>228</v>
      </c>
      <c r="B86" s="133" t="s">
        <v>229</v>
      </c>
      <c r="C86" s="124">
        <v>314653</v>
      </c>
      <c r="D86" s="124">
        <v>498823</v>
      </c>
      <c r="E86" s="124">
        <v>498823</v>
      </c>
      <c r="F86" s="124">
        <v>551084</v>
      </c>
    </row>
    <row r="87" spans="1:6" s="118" customFormat="1" ht="14.25">
      <c r="A87" s="202" t="s">
        <v>230</v>
      </c>
      <c r="B87" s="202"/>
      <c r="C87" s="64">
        <f>C85+C72+C61+C86</f>
        <v>32301414</v>
      </c>
      <c r="D87" s="64">
        <f>D85+D72+D61+D86</f>
        <v>35700211</v>
      </c>
      <c r="E87" s="64">
        <f>E85+E72+E61+E86</f>
        <v>35943717</v>
      </c>
      <c r="F87" s="64">
        <f>F85+F72+F61+F86</f>
        <v>39833100</v>
      </c>
    </row>
    <row r="88" spans="1:6" s="118" customFormat="1" ht="7.5" customHeight="1">
      <c r="A88" s="8"/>
      <c r="B88" s="8"/>
      <c r="C88" s="9"/>
      <c r="D88" s="9"/>
      <c r="E88" s="9"/>
      <c r="F88" s="9"/>
    </row>
    <row r="89" spans="1:6" ht="15">
      <c r="A89" s="195" t="s">
        <v>231</v>
      </c>
      <c r="B89" s="195"/>
      <c r="C89" s="195"/>
      <c r="D89" s="195"/>
      <c r="E89" s="195"/>
      <c r="F89" s="195"/>
    </row>
    <row r="90" spans="1:6" ht="7.5" customHeight="1">
      <c r="A90" s="30"/>
      <c r="B90" s="27"/>
      <c r="C90" s="19"/>
      <c r="D90" s="19"/>
      <c r="E90" s="19"/>
      <c r="F90" s="19"/>
    </row>
    <row r="91" spans="1:6" ht="15">
      <c r="A91" s="30" t="s">
        <v>232</v>
      </c>
      <c r="B91" s="114" t="s">
        <v>233</v>
      </c>
      <c r="C91" s="69">
        <v>252881</v>
      </c>
      <c r="D91" s="69">
        <v>1801739</v>
      </c>
      <c r="E91" s="69">
        <v>1890909</v>
      </c>
      <c r="F91" s="69">
        <v>2040661</v>
      </c>
    </row>
    <row r="92" spans="1:6" ht="15">
      <c r="A92" s="30" t="s">
        <v>203</v>
      </c>
      <c r="B92" s="27" t="s">
        <v>234</v>
      </c>
      <c r="C92" s="69">
        <v>2771144</v>
      </c>
      <c r="D92" s="69">
        <v>5976334</v>
      </c>
      <c r="E92" s="69">
        <v>6017853</v>
      </c>
      <c r="F92" s="69">
        <v>4758589</v>
      </c>
    </row>
    <row r="93" spans="1:6" ht="15">
      <c r="A93" s="30" t="s">
        <v>215</v>
      </c>
      <c r="B93" s="114" t="s">
        <v>235</v>
      </c>
      <c r="C93" s="69">
        <v>3133567</v>
      </c>
      <c r="D93" s="69">
        <v>6844800</v>
      </c>
      <c r="E93" s="69">
        <v>7083777</v>
      </c>
      <c r="F93" s="69">
        <v>6350906</v>
      </c>
    </row>
    <row r="94" spans="1:6" s="118" customFormat="1" ht="14.25">
      <c r="A94" s="185" t="s">
        <v>236</v>
      </c>
      <c r="B94" s="185"/>
      <c r="C94" s="64">
        <f>SUM(C91:C93)</f>
        <v>6157592</v>
      </c>
      <c r="D94" s="64">
        <f>SUM(D91:D93)</f>
        <v>14622873</v>
      </c>
      <c r="E94" s="64">
        <f>SUM(E91:E93)</f>
        <v>14992539</v>
      </c>
      <c r="F94" s="64">
        <f>SUM(F91:F93)</f>
        <v>13150156</v>
      </c>
    </row>
    <row r="95" spans="1:6" s="118" customFormat="1" ht="7.5" customHeight="1">
      <c r="A95" s="84"/>
      <c r="B95" s="47"/>
      <c r="C95" s="84"/>
      <c r="D95" s="84"/>
      <c r="E95" s="84"/>
      <c r="F95" s="84"/>
    </row>
    <row r="96" spans="1:6" ht="15">
      <c r="A96" s="8" t="s">
        <v>237</v>
      </c>
      <c r="B96" s="11" t="s">
        <v>238</v>
      </c>
      <c r="C96" s="24"/>
      <c r="D96" s="24"/>
      <c r="E96" s="24"/>
      <c r="F96" s="24"/>
    </row>
    <row r="97" spans="1:6" ht="15">
      <c r="A97" s="45"/>
      <c r="B97" s="31" t="s">
        <v>239</v>
      </c>
      <c r="C97" s="69">
        <v>452974</v>
      </c>
      <c r="D97" s="69">
        <v>623086</v>
      </c>
      <c r="E97" s="69">
        <v>623086</v>
      </c>
      <c r="F97" s="69">
        <v>660650</v>
      </c>
    </row>
    <row r="98" spans="1:6" ht="30">
      <c r="A98" s="38"/>
      <c r="B98" s="128" t="s">
        <v>240</v>
      </c>
      <c r="C98" s="69">
        <v>33587</v>
      </c>
      <c r="D98" s="69">
        <v>104536</v>
      </c>
      <c r="E98" s="69">
        <v>104536</v>
      </c>
      <c r="F98" s="69">
        <v>107267</v>
      </c>
    </row>
    <row r="99" spans="1:6" s="118" customFormat="1" ht="14.25">
      <c r="A99" s="185" t="s">
        <v>241</v>
      </c>
      <c r="B99" s="185"/>
      <c r="C99" s="64">
        <f>SUM(C97:C98)</f>
        <v>486561</v>
      </c>
      <c r="D99" s="64">
        <f>SUM(D97:D98)</f>
        <v>727622</v>
      </c>
      <c r="E99" s="64">
        <f>SUM(E97:E98)</f>
        <v>727622</v>
      </c>
      <c r="F99" s="64">
        <f>SUM(F97:F98)</f>
        <v>767917</v>
      </c>
    </row>
    <row r="100" spans="1:6" s="118" customFormat="1" ht="14.25">
      <c r="A100" s="105" t="s">
        <v>242</v>
      </c>
      <c r="B100" s="60" t="s">
        <v>243</v>
      </c>
      <c r="C100" s="124">
        <f>'[1]AFS-DIS'!D269+'[1]AFS-DIS'!E269</f>
        <v>491735</v>
      </c>
      <c r="D100" s="124">
        <f>'[1]AFS-DIS'!F269+'[1]AFS-DIS'!G269</f>
        <v>54000</v>
      </c>
      <c r="E100" s="124">
        <f>'[1]AFS-DIS'!H269+'[1]AFS-DIS'!I269</f>
        <v>54000</v>
      </c>
      <c r="F100" s="124">
        <f>'[1]AFS-DIS'!J269+'[1]AFS-DIS'!K269</f>
        <v>104000</v>
      </c>
    </row>
    <row r="101" spans="1:6" s="118" customFormat="1" ht="14.25">
      <c r="A101" s="105" t="s">
        <v>244</v>
      </c>
      <c r="B101" s="123" t="s">
        <v>245</v>
      </c>
      <c r="C101" s="61" t="s">
        <v>246</v>
      </c>
      <c r="D101" s="61" t="s">
        <v>246</v>
      </c>
      <c r="E101" s="61" t="s">
        <v>246</v>
      </c>
      <c r="F101" s="61" t="s">
        <v>246</v>
      </c>
    </row>
    <row r="102" spans="1:6" s="118" customFormat="1" ht="7.5" customHeight="1">
      <c r="A102" s="13"/>
      <c r="B102" s="47"/>
      <c r="C102" s="84"/>
      <c r="D102" s="84"/>
      <c r="E102" s="84"/>
      <c r="F102" s="84"/>
    </row>
    <row r="103" spans="1:6" s="118" customFormat="1" ht="30" customHeight="1" thickBot="1">
      <c r="A103" s="196" t="s">
        <v>247</v>
      </c>
      <c r="B103" s="197"/>
      <c r="C103" s="134">
        <f>C100+C99+C94+C87+C101</f>
        <v>39437302</v>
      </c>
      <c r="D103" s="134">
        <f>D100+D99+D94+D87+D101</f>
        <v>51104706</v>
      </c>
      <c r="E103" s="134">
        <f>E100+E99+E94+E87+E101</f>
        <v>51717878</v>
      </c>
      <c r="F103" s="134">
        <f>F100+F99+F94+F87+F101</f>
        <v>53855173</v>
      </c>
    </row>
    <row r="104" spans="1:6" ht="7.5" customHeight="1" thickTop="1">
      <c r="A104" s="135"/>
      <c r="B104" s="135"/>
      <c r="C104" s="135"/>
      <c r="D104" s="135"/>
      <c r="E104" s="135"/>
      <c r="F104" s="135"/>
    </row>
    <row r="105" spans="1:6" ht="15">
      <c r="A105" s="189" t="s">
        <v>248</v>
      </c>
      <c r="B105" s="189"/>
      <c r="C105" s="189"/>
      <c r="D105" s="189"/>
      <c r="E105" s="189"/>
      <c r="F105" s="189"/>
    </row>
    <row r="106" spans="1:6" ht="15">
      <c r="A106" s="189"/>
      <c r="B106" s="189"/>
      <c r="C106" s="189"/>
      <c r="D106" s="189"/>
      <c r="E106" s="189"/>
      <c r="F106" s="189"/>
    </row>
    <row r="107" spans="1:6" ht="17.25" customHeight="1">
      <c r="A107" s="189"/>
      <c r="B107" s="189"/>
      <c r="C107" s="189"/>
      <c r="D107" s="189"/>
      <c r="E107" s="189"/>
      <c r="F107" s="189"/>
    </row>
    <row r="108" spans="1:6" ht="4.5" customHeight="1" thickBot="1">
      <c r="A108" s="22"/>
      <c r="B108" s="22"/>
      <c r="C108" s="22"/>
      <c r="D108" s="22"/>
      <c r="E108" s="22"/>
      <c r="F108" s="22"/>
    </row>
    <row r="109" spans="1:6" ht="15.75" thickTop="1">
      <c r="A109" s="19"/>
      <c r="B109" s="19"/>
      <c r="C109" s="19"/>
      <c r="D109" s="19"/>
      <c r="E109" s="19"/>
      <c r="F109" s="19"/>
    </row>
    <row r="110" spans="1:6" ht="15">
      <c r="A110" s="19"/>
      <c r="B110" s="19"/>
      <c r="C110" s="19"/>
      <c r="D110" s="19"/>
      <c r="E110" s="19"/>
      <c r="F110" s="19"/>
    </row>
    <row r="111" spans="1:6" ht="15">
      <c r="A111" s="19"/>
      <c r="B111" s="19"/>
      <c r="C111" s="19"/>
      <c r="D111" s="19"/>
      <c r="E111" s="19"/>
      <c r="F111" s="19"/>
    </row>
    <row r="112" spans="1:6" ht="15">
      <c r="A112" s="19"/>
      <c r="B112" s="19"/>
      <c r="C112" s="19"/>
      <c r="D112" s="19"/>
      <c r="E112" s="19"/>
      <c r="F112" s="19"/>
    </row>
    <row r="113" spans="1:6" ht="15">
      <c r="A113" s="19"/>
      <c r="B113" s="19"/>
      <c r="C113" s="19"/>
      <c r="D113" s="19"/>
      <c r="E113" s="19"/>
      <c r="F113" s="19"/>
    </row>
    <row r="114" spans="1:6" ht="15">
      <c r="A114" s="19"/>
      <c r="B114" s="19"/>
      <c r="C114" s="19"/>
      <c r="D114" s="19"/>
      <c r="E114" s="19"/>
      <c r="F114" s="19"/>
    </row>
    <row r="115" spans="1:6" ht="15">
      <c r="A115" s="19"/>
      <c r="B115" s="19"/>
      <c r="C115" s="19"/>
      <c r="D115" s="19"/>
      <c r="E115" s="19"/>
      <c r="F115" s="19"/>
    </row>
    <row r="116" spans="1:6" s="2" customFormat="1" ht="15">
      <c r="A116" s="19"/>
      <c r="B116" s="19"/>
      <c r="C116" s="19"/>
      <c r="D116" s="19"/>
      <c r="E116" s="19"/>
      <c r="F116" s="19"/>
    </row>
    <row r="117" spans="1:6" s="2" customFormat="1" ht="15">
      <c r="A117" s="19"/>
      <c r="B117" s="19"/>
      <c r="C117" s="19"/>
      <c r="D117" s="19"/>
      <c r="E117" s="19"/>
      <c r="F117" s="19"/>
    </row>
    <row r="118" spans="1:6" s="2" customFormat="1" ht="15">
      <c r="A118" s="19"/>
      <c r="B118" s="19"/>
      <c r="C118" s="19"/>
      <c r="D118" s="19"/>
      <c r="E118" s="19"/>
      <c r="F118" s="19"/>
    </row>
    <row r="119" spans="1:6" s="2" customFormat="1" ht="15">
      <c r="A119" s="19"/>
      <c r="B119" s="19"/>
      <c r="C119" s="19"/>
      <c r="D119" s="19"/>
      <c r="E119" s="19"/>
      <c r="F119" s="19"/>
    </row>
    <row r="120" spans="1:6" s="2" customFormat="1" ht="15">
      <c r="A120" s="19"/>
      <c r="B120" s="19"/>
      <c r="C120" s="19"/>
      <c r="D120" s="19"/>
      <c r="E120" s="19"/>
      <c r="F120" s="19"/>
    </row>
    <row r="121" spans="1:6" s="2" customFormat="1" ht="15">
      <c r="A121" s="19"/>
      <c r="B121" s="19"/>
      <c r="C121" s="19"/>
      <c r="D121" s="19"/>
      <c r="E121" s="19"/>
      <c r="F121" s="19"/>
    </row>
    <row r="122" spans="1:6" s="2" customFormat="1" ht="15">
      <c r="A122" s="19"/>
      <c r="B122" s="19"/>
      <c r="C122" s="19"/>
      <c r="D122" s="19"/>
      <c r="E122" s="19"/>
      <c r="F122" s="19"/>
    </row>
    <row r="123" spans="1:6" s="2" customFormat="1" ht="15">
      <c r="A123" s="19"/>
      <c r="B123" s="19"/>
      <c r="C123" s="19"/>
      <c r="D123" s="19"/>
      <c r="E123" s="19"/>
      <c r="F123" s="19"/>
    </row>
    <row r="124" spans="1:6" s="2" customFormat="1" ht="15">
      <c r="A124" s="19"/>
      <c r="B124" s="19"/>
      <c r="C124" s="19"/>
      <c r="D124" s="19"/>
      <c r="E124" s="19"/>
      <c r="F124" s="19"/>
    </row>
    <row r="125" spans="1:6" s="2" customFormat="1" ht="15">
      <c r="A125" s="19"/>
      <c r="B125" s="19"/>
      <c r="C125" s="19"/>
      <c r="D125" s="19"/>
      <c r="E125" s="19"/>
      <c r="F125" s="19"/>
    </row>
    <row r="126" spans="1:6" s="2" customFormat="1" ht="15">
      <c r="A126" s="19"/>
      <c r="B126" s="19"/>
      <c r="C126" s="19"/>
      <c r="D126" s="19"/>
      <c r="E126" s="19"/>
      <c r="F126" s="19"/>
    </row>
    <row r="127" spans="1:6" s="2" customFormat="1" ht="15">
      <c r="A127" s="19"/>
      <c r="B127" s="19"/>
      <c r="C127" s="19"/>
      <c r="D127" s="19"/>
      <c r="E127" s="19"/>
      <c r="F127" s="19"/>
    </row>
    <row r="128" spans="1:6" s="2" customFormat="1" ht="15">
      <c r="A128" s="19"/>
      <c r="B128" s="19"/>
      <c r="C128" s="19"/>
      <c r="D128" s="19"/>
      <c r="E128" s="19"/>
      <c r="F128" s="19"/>
    </row>
    <row r="129" spans="1:6" s="2" customFormat="1" ht="15">
      <c r="A129" s="19"/>
      <c r="B129" s="19"/>
      <c r="C129" s="19"/>
      <c r="D129" s="19"/>
      <c r="E129" s="19"/>
      <c r="F129" s="19"/>
    </row>
    <row r="130" spans="1:6" s="2" customFormat="1" ht="15">
      <c r="A130" s="19"/>
      <c r="B130" s="19"/>
      <c r="C130" s="19"/>
      <c r="D130" s="19"/>
      <c r="E130" s="19"/>
      <c r="F130" s="19"/>
    </row>
    <row r="131" spans="1:6" s="2" customFormat="1" ht="15">
      <c r="A131" s="19"/>
      <c r="B131" s="19"/>
      <c r="C131" s="19"/>
      <c r="D131" s="19"/>
      <c r="E131" s="19"/>
      <c r="F131" s="19"/>
    </row>
    <row r="132" spans="1:6" s="2" customFormat="1" ht="15">
      <c r="A132" s="19"/>
      <c r="B132" s="19"/>
      <c r="C132" s="19"/>
      <c r="D132" s="19"/>
      <c r="E132" s="19"/>
      <c r="F132" s="19"/>
    </row>
    <row r="133" spans="1:6" s="2" customFormat="1" ht="15">
      <c r="A133" s="19"/>
      <c r="B133" s="19"/>
      <c r="C133" s="19"/>
      <c r="D133" s="19"/>
      <c r="E133" s="19"/>
      <c r="F133" s="19"/>
    </row>
    <row r="134" spans="1:6" s="2" customFormat="1" ht="15">
      <c r="A134" s="19"/>
      <c r="B134" s="19"/>
      <c r="C134" s="19"/>
      <c r="D134" s="19"/>
      <c r="E134" s="19"/>
      <c r="F134" s="19"/>
    </row>
    <row r="135" spans="1:6" s="2" customFormat="1" ht="15">
      <c r="A135" s="19"/>
      <c r="B135" s="19"/>
      <c r="C135" s="19"/>
      <c r="D135" s="19"/>
      <c r="E135" s="19"/>
      <c r="F135" s="19"/>
    </row>
    <row r="136" spans="1:6" s="2" customFormat="1" ht="15">
      <c r="A136" s="19"/>
      <c r="B136" s="19"/>
      <c r="C136" s="19"/>
      <c r="D136" s="19"/>
      <c r="E136" s="19"/>
      <c r="F136" s="19"/>
    </row>
    <row r="137" spans="1:6" s="2" customFormat="1" ht="15">
      <c r="A137" s="19"/>
      <c r="B137" s="19"/>
      <c r="C137" s="19"/>
      <c r="D137" s="19"/>
      <c r="E137" s="19"/>
      <c r="F137" s="19"/>
    </row>
    <row r="138" spans="1:6" s="2" customFormat="1" ht="15">
      <c r="A138" s="19"/>
      <c r="B138" s="19"/>
      <c r="C138" s="19"/>
      <c r="D138" s="19"/>
      <c r="E138" s="19"/>
      <c r="F138" s="19"/>
    </row>
    <row r="139" spans="1:6" s="2" customFormat="1" ht="15">
      <c r="A139" s="19"/>
      <c r="B139" s="19"/>
      <c r="C139" s="19"/>
      <c r="D139" s="19"/>
      <c r="E139" s="19"/>
      <c r="F139" s="19"/>
    </row>
    <row r="140" spans="1:6" s="2" customFormat="1" ht="15">
      <c r="A140" s="19"/>
      <c r="B140" s="19"/>
      <c r="C140" s="19"/>
      <c r="D140" s="19"/>
      <c r="E140" s="19"/>
      <c r="F140" s="19"/>
    </row>
    <row r="141" spans="1:6" s="2" customFormat="1" ht="15">
      <c r="A141" s="19"/>
      <c r="B141" s="19"/>
      <c r="C141" s="19"/>
      <c r="D141" s="19"/>
      <c r="E141" s="19"/>
      <c r="F141" s="19"/>
    </row>
    <row r="142" spans="1:6" s="2" customFormat="1" ht="15">
      <c r="A142" s="19"/>
      <c r="B142" s="19"/>
      <c r="C142" s="19"/>
      <c r="D142" s="19"/>
      <c r="E142" s="19"/>
      <c r="F142" s="19"/>
    </row>
    <row r="143" spans="1:6" s="2" customFormat="1" ht="15">
      <c r="A143" s="19"/>
      <c r="B143" s="19"/>
      <c r="C143" s="19"/>
      <c r="D143" s="19"/>
      <c r="E143" s="19"/>
      <c r="F143" s="19"/>
    </row>
    <row r="144" spans="1:6" s="2" customFormat="1" ht="15">
      <c r="A144" s="19"/>
      <c r="B144" s="19"/>
      <c r="C144" s="19"/>
      <c r="D144" s="19"/>
      <c r="E144" s="19"/>
      <c r="F144" s="19"/>
    </row>
    <row r="145" spans="1:6" s="2" customFormat="1" ht="15">
      <c r="A145" s="19"/>
      <c r="B145" s="19"/>
      <c r="C145" s="19"/>
      <c r="D145" s="19"/>
      <c r="E145" s="19"/>
      <c r="F145" s="19"/>
    </row>
    <row r="146" spans="1:6" s="2" customFormat="1" ht="15">
      <c r="A146" s="19"/>
      <c r="B146" s="19"/>
      <c r="C146" s="19"/>
      <c r="D146" s="19"/>
      <c r="E146" s="19"/>
      <c r="F146" s="19"/>
    </row>
    <row r="147" spans="1:6" s="2" customFormat="1" ht="15">
      <c r="A147" s="19"/>
      <c r="B147" s="19"/>
      <c r="C147" s="19"/>
      <c r="D147" s="19"/>
      <c r="E147" s="19"/>
      <c r="F147" s="19"/>
    </row>
    <row r="148" spans="1:6" s="2" customFormat="1" ht="15">
      <c r="A148" s="19"/>
      <c r="B148" s="19"/>
      <c r="C148" s="19"/>
      <c r="D148" s="19"/>
      <c r="E148" s="19"/>
      <c r="F148" s="19"/>
    </row>
    <row r="149" spans="1:6" s="2" customFormat="1" ht="15">
      <c r="A149" s="19"/>
      <c r="B149" s="19"/>
      <c r="C149" s="19"/>
      <c r="D149" s="19"/>
      <c r="E149" s="19"/>
      <c r="F149" s="19"/>
    </row>
    <row r="150" spans="1:6" s="2" customFormat="1" ht="15">
      <c r="A150" s="19"/>
      <c r="B150" s="19"/>
      <c r="C150" s="19"/>
      <c r="D150" s="19"/>
      <c r="E150" s="19"/>
      <c r="F150" s="19"/>
    </row>
    <row r="151" spans="1:6" s="2" customFormat="1" ht="15">
      <c r="A151" s="19"/>
      <c r="B151" s="19"/>
      <c r="C151" s="19"/>
      <c r="D151" s="19"/>
      <c r="E151" s="19"/>
      <c r="F151" s="19"/>
    </row>
    <row r="152" spans="1:6" s="2" customFormat="1" ht="15">
      <c r="A152" s="19"/>
      <c r="B152" s="19"/>
      <c r="C152" s="19"/>
      <c r="D152" s="19"/>
      <c r="E152" s="19"/>
      <c r="F152" s="19"/>
    </row>
    <row r="153" spans="1:6" s="2" customFormat="1" ht="15">
      <c r="A153" s="19"/>
      <c r="B153" s="19"/>
      <c r="C153" s="19"/>
      <c r="D153" s="19"/>
      <c r="E153" s="19"/>
      <c r="F153" s="19"/>
    </row>
    <row r="154" spans="1:6" s="2" customFormat="1" ht="15">
      <c r="A154" s="19"/>
      <c r="B154" s="19"/>
      <c r="C154" s="19"/>
      <c r="D154" s="19"/>
      <c r="E154" s="19"/>
      <c r="F154" s="19"/>
    </row>
    <row r="155" spans="1:6" s="2" customFormat="1" ht="15">
      <c r="A155" s="19"/>
      <c r="B155" s="19"/>
      <c r="C155" s="19"/>
      <c r="D155" s="19"/>
      <c r="E155" s="19"/>
      <c r="F155" s="19"/>
    </row>
    <row r="156" spans="1:6" s="2" customFormat="1" ht="15">
      <c r="A156" s="19"/>
      <c r="B156" s="19"/>
      <c r="C156" s="19"/>
      <c r="D156" s="19"/>
      <c r="E156" s="19"/>
      <c r="F156" s="19"/>
    </row>
    <row r="157" spans="1:6" s="2" customFormat="1" ht="15">
      <c r="A157" s="19"/>
      <c r="B157" s="19"/>
      <c r="C157" s="19"/>
      <c r="D157" s="19"/>
      <c r="E157" s="19"/>
      <c r="F157" s="19"/>
    </row>
    <row r="158" spans="1:6" s="2" customFormat="1" ht="15">
      <c r="A158" s="19"/>
      <c r="B158" s="19"/>
      <c r="C158" s="19"/>
      <c r="D158" s="19"/>
      <c r="E158" s="19"/>
      <c r="F158" s="19"/>
    </row>
    <row r="159" spans="1:6" s="2" customFormat="1" ht="15">
      <c r="A159" s="19"/>
      <c r="B159" s="19"/>
      <c r="C159" s="19"/>
      <c r="D159" s="19"/>
      <c r="E159" s="19"/>
      <c r="F159" s="19"/>
    </row>
    <row r="160" spans="1:6" s="2" customFormat="1" ht="15">
      <c r="A160" s="19"/>
      <c r="B160" s="19"/>
      <c r="C160" s="19"/>
      <c r="D160" s="19"/>
      <c r="E160" s="19"/>
      <c r="F160" s="19"/>
    </row>
    <row r="161" spans="1:6" s="2" customFormat="1" ht="15">
      <c r="A161" s="19"/>
      <c r="B161" s="19"/>
      <c r="C161" s="19"/>
      <c r="D161" s="19"/>
      <c r="E161" s="19"/>
      <c r="F161" s="19"/>
    </row>
    <row r="162" spans="1:6" s="2" customFormat="1" ht="15">
      <c r="A162" s="19"/>
      <c r="B162" s="19"/>
      <c r="C162" s="19"/>
      <c r="D162" s="19"/>
      <c r="E162" s="19"/>
      <c r="F162" s="19"/>
    </row>
    <row r="163" spans="1:6" s="2" customFormat="1" ht="15">
      <c r="A163" s="19"/>
      <c r="B163" s="19"/>
      <c r="C163" s="19"/>
      <c r="D163" s="19"/>
      <c r="E163" s="19"/>
      <c r="F163" s="19"/>
    </row>
    <row r="164" spans="1:6" s="2" customFormat="1" ht="15">
      <c r="A164" s="19"/>
      <c r="B164" s="19"/>
      <c r="C164" s="19"/>
      <c r="D164" s="19"/>
      <c r="E164" s="19"/>
      <c r="F164" s="19"/>
    </row>
    <row r="165" spans="1:6" s="2" customFormat="1" ht="15">
      <c r="A165" s="19"/>
      <c r="B165" s="19"/>
      <c r="C165" s="19"/>
      <c r="D165" s="19"/>
      <c r="E165" s="19"/>
      <c r="F165" s="19"/>
    </row>
    <row r="166" spans="1:6" s="2" customFormat="1" ht="15">
      <c r="A166" s="19"/>
      <c r="B166" s="19"/>
      <c r="C166" s="19"/>
      <c r="D166" s="19"/>
      <c r="E166" s="19"/>
      <c r="F166" s="19"/>
    </row>
    <row r="167" spans="1:6" s="2" customFormat="1" ht="15">
      <c r="A167" s="19"/>
      <c r="B167" s="19"/>
      <c r="C167" s="19"/>
      <c r="D167" s="19"/>
      <c r="E167" s="19"/>
      <c r="F167" s="19"/>
    </row>
    <row r="168" spans="1:6" s="2" customFormat="1" ht="15">
      <c r="A168" s="19"/>
      <c r="B168" s="19"/>
      <c r="C168" s="19"/>
      <c r="D168" s="19"/>
      <c r="E168" s="19"/>
      <c r="F168" s="19"/>
    </row>
    <row r="169" spans="1:6" s="2" customFormat="1" ht="15">
      <c r="A169" s="19"/>
      <c r="B169" s="19"/>
      <c r="C169" s="19"/>
      <c r="D169" s="19"/>
      <c r="E169" s="19"/>
      <c r="F169" s="19"/>
    </row>
  </sheetData>
  <sheetProtection selectLockedCells="1"/>
  <mergeCells count="24">
    <mergeCell ref="A2:F2"/>
    <mergeCell ref="A3:F3"/>
    <mergeCell ref="A5:F7"/>
    <mergeCell ref="C9:C10"/>
    <mergeCell ref="A13:F13"/>
    <mergeCell ref="A15:F15"/>
    <mergeCell ref="A21:B21"/>
    <mergeCell ref="A87:B87"/>
    <mergeCell ref="A30:B30"/>
    <mergeCell ref="A35:B35"/>
    <mergeCell ref="A36:B36"/>
    <mergeCell ref="A38:F38"/>
    <mergeCell ref="A45:B45"/>
    <mergeCell ref="A46:B46"/>
    <mergeCell ref="A89:F89"/>
    <mergeCell ref="A94:B94"/>
    <mergeCell ref="A99:B99"/>
    <mergeCell ref="A103:B103"/>
    <mergeCell ref="A105:F107"/>
    <mergeCell ref="A48:F48"/>
    <mergeCell ref="A56:B56"/>
    <mergeCell ref="A61:B61"/>
    <mergeCell ref="A72:B72"/>
    <mergeCell ref="A85:B85"/>
  </mergeCells>
  <printOptions horizontalCentered="1"/>
  <pageMargins left="1" right="0.5" top="0.748031496062992" bottom="4.3" header="0.275590551181102" footer="4"/>
  <pageSetup firstPageNumber="9" useFirstPageNumber="1" horizontalDpi="600" verticalDpi="600" orientation="portrait" paperSize="9" r:id="rId1"/>
  <headerFooter scaleWithDoc="0">
    <oddFooter>&amp;C&amp;"Times New Roman,Bold"&amp;11&amp;P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Mahendra</dc:creator>
  <cp:keywords/>
  <dc:description/>
  <cp:lastModifiedBy>Mahendra</cp:lastModifiedBy>
  <cp:lastPrinted>2013-04-25T07:47:58Z</cp:lastPrinted>
  <dcterms:created xsi:type="dcterms:W3CDTF">2013-04-25T04:59:19Z</dcterms:created>
  <dcterms:modified xsi:type="dcterms:W3CDTF">2013-04-25T07:47:59Z</dcterms:modified>
  <cp:category/>
  <cp:version/>
  <cp:contentType/>
  <cp:contentStatus/>
</cp:coreProperties>
</file>